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5" windowWidth="19095" windowHeight="11760" activeTab="2"/>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F27" i="3"/>
  <c r="G27"/>
  <c r="E23"/>
  <c r="J34" i="1"/>
  <c r="I34"/>
  <c r="J30"/>
  <c r="I30"/>
  <c r="J28"/>
  <c r="I28"/>
  <c r="J26"/>
  <c r="I26"/>
  <c r="J27"/>
  <c r="I27"/>
  <c r="J25"/>
  <c r="I25"/>
  <c r="H81"/>
  <c r="H78" s="1"/>
  <c r="H96"/>
  <c r="J100"/>
  <c r="I100"/>
  <c r="E27" i="3" l="1"/>
  <c r="E25" s="1"/>
  <c r="E21"/>
  <c r="E20"/>
  <c r="E18" s="1"/>
  <c r="H110" i="1"/>
  <c r="H105" s="1"/>
  <c r="E11" i="3" s="1"/>
  <c r="J113" i="1"/>
  <c r="J115"/>
  <c r="J117"/>
  <c r="J120"/>
  <c r="J121"/>
  <c r="J122"/>
  <c r="J123"/>
  <c r="J125"/>
  <c r="J127"/>
  <c r="J128"/>
  <c r="G23" i="3" s="1"/>
  <c r="J129" i="1"/>
  <c r="J130"/>
  <c r="J131"/>
  <c r="J132"/>
  <c r="J136"/>
  <c r="J137"/>
  <c r="J138"/>
  <c r="J139"/>
  <c r="J140"/>
  <c r="J142"/>
  <c r="J143"/>
  <c r="J144"/>
  <c r="I113"/>
  <c r="I115"/>
  <c r="I117"/>
  <c r="I120"/>
  <c r="I121"/>
  <c r="I122"/>
  <c r="I123"/>
  <c r="I125"/>
  <c r="I127"/>
  <c r="I128"/>
  <c r="F23" i="3" s="1"/>
  <c r="I129" i="1"/>
  <c r="I130"/>
  <c r="I131"/>
  <c r="I132"/>
  <c r="I136"/>
  <c r="I137"/>
  <c r="I138"/>
  <c r="I139"/>
  <c r="I140"/>
  <c r="I142"/>
  <c r="I143"/>
  <c r="I144"/>
  <c r="J112"/>
  <c r="I112"/>
  <c r="J98"/>
  <c r="J96" s="1"/>
  <c r="I98"/>
  <c r="I96" s="1"/>
  <c r="J83"/>
  <c r="I83"/>
  <c r="J82"/>
  <c r="I82"/>
  <c r="I81" s="1"/>
  <c r="I78" s="1"/>
  <c r="J81"/>
  <c r="J78" s="1"/>
  <c r="J75"/>
  <c r="J76"/>
  <c r="J77"/>
  <c r="I75"/>
  <c r="I76"/>
  <c r="I77"/>
  <c r="J74"/>
  <c r="I74"/>
  <c r="H72"/>
  <c r="J68"/>
  <c r="I68"/>
  <c r="J66"/>
  <c r="I66"/>
  <c r="I65" s="1"/>
  <c r="I62" s="1"/>
  <c r="J65"/>
  <c r="J62" s="1"/>
  <c r="H65"/>
  <c r="H62" s="1"/>
  <c r="J47"/>
  <c r="J46" s="1"/>
  <c r="I47"/>
  <c r="H46"/>
  <c r="I24"/>
  <c r="J24"/>
  <c r="H33"/>
  <c r="J35"/>
  <c r="I35"/>
  <c r="I33" s="1"/>
  <c r="H24"/>
  <c r="H10"/>
  <c r="E16" i="3" l="1"/>
  <c r="F20"/>
  <c r="G20"/>
  <c r="I23" i="1"/>
  <c r="H23"/>
  <c r="H18" s="1"/>
  <c r="J33"/>
  <c r="J23" s="1"/>
  <c r="J18" s="1"/>
  <c r="F21" i="3"/>
  <c r="I46" i="1"/>
  <c r="G21" i="3"/>
  <c r="G18" s="1"/>
  <c r="F25"/>
  <c r="G25"/>
  <c r="I110" i="1"/>
  <c r="I105" s="1"/>
  <c r="F11" i="3" s="1"/>
  <c r="J72" i="1"/>
  <c r="H61"/>
  <c r="J110"/>
  <c r="J105" s="1"/>
  <c r="G11" i="3" s="1"/>
  <c r="I72" i="1"/>
  <c r="F18" i="3" l="1"/>
  <c r="F16" s="1"/>
  <c r="I18" i="1"/>
  <c r="G16" i="3"/>
  <c r="I61" i="1"/>
  <c r="J61"/>
</calcChain>
</file>

<file path=xl/sharedStrings.xml><?xml version="1.0" encoding="utf-8"?>
<sst xmlns="http://schemas.openxmlformats.org/spreadsheetml/2006/main" count="325" uniqueCount="206">
  <si>
    <t>2.0702.0110620060</t>
  </si>
  <si>
    <t>иные выплаты персоналу учреждений, за исключением фонда оплаты труда</t>
  </si>
  <si>
    <t>1.0702.0110210750</t>
  </si>
  <si>
    <t>1.0705.9110520010</t>
  </si>
  <si>
    <t>взносы по обязательному социальному страхованию на выплаты по оплате труда работников и иные выплаты работникам учреждений, всего</t>
  </si>
  <si>
    <t>в том числе:</t>
  </si>
  <si>
    <t>на выплаты по оплате труда</t>
  </si>
  <si>
    <t>1.0702.0110220020</t>
  </si>
  <si>
    <t>на иные выплаты работникам</t>
  </si>
  <si>
    <t>...</t>
  </si>
  <si>
    <t>социальное обеспечение и иные выплаты населению, всего</t>
  </si>
  <si>
    <t>Приложение 1</t>
  </si>
  <si>
    <t>к Порядку составления и утверждения планов финансово-хозяйственной деятельности</t>
  </si>
  <si>
    <t>муниципальных учреждений Кесовогорского района</t>
  </si>
  <si>
    <t xml:space="preserve">                                      </t>
  </si>
  <si>
    <r>
      <t xml:space="preserve">                                                                  </t>
    </r>
    <r>
      <rPr>
        <sz val="12"/>
        <color theme="1"/>
        <rFont val="Times New Roman"/>
        <family val="1"/>
        <charset val="204"/>
      </rPr>
      <t>УТВЕРЖДАЮ</t>
    </r>
  </si>
  <si>
    <t>ПЛАН ФИНАНСОВО-ХОЗЯЙСТВЕННОЙ ДЕЯТЕЛЬНОСТИ</t>
  </si>
  <si>
    <t>МУНИЦИПАЛЬНОГО УЧРЕЖДЕНИЯ КЕСОВОГОРСКОГО РАЙОНА</t>
  </si>
  <si>
    <r>
      <t>(на 20</t>
    </r>
    <r>
      <rPr>
        <b/>
        <u/>
        <sz val="12"/>
        <color theme="1"/>
        <rFont val="Times New Roman"/>
        <family val="1"/>
        <charset val="204"/>
      </rPr>
      <t>20</t>
    </r>
    <r>
      <rPr>
        <b/>
        <sz val="12"/>
        <color theme="1"/>
        <rFont val="Times New Roman"/>
        <family val="1"/>
        <charset val="204"/>
      </rPr>
      <t xml:space="preserve"> г. и плановый период 20</t>
    </r>
    <r>
      <rPr>
        <b/>
        <u/>
        <sz val="12"/>
        <color theme="1"/>
        <rFont val="Times New Roman"/>
        <family val="1"/>
        <charset val="204"/>
      </rPr>
      <t>21</t>
    </r>
    <r>
      <rPr>
        <b/>
        <sz val="12"/>
        <color theme="1"/>
        <rFont val="Times New Roman"/>
        <family val="1"/>
        <charset val="204"/>
      </rPr>
      <t>и 20</t>
    </r>
    <r>
      <rPr>
        <b/>
        <u/>
        <sz val="12"/>
        <color theme="1"/>
        <rFont val="Times New Roman"/>
        <family val="1"/>
        <charset val="204"/>
      </rPr>
      <t>22</t>
    </r>
    <r>
      <rPr>
        <b/>
        <sz val="12"/>
        <color theme="1"/>
        <rFont val="Times New Roman"/>
        <family val="1"/>
        <charset val="204"/>
      </rPr>
      <t xml:space="preserve"> годов)</t>
    </r>
  </si>
  <si>
    <t xml:space="preserve">      КОДЫ</t>
  </si>
  <si>
    <t xml:space="preserve"> </t>
  </si>
  <si>
    <t xml:space="preserve">Отдел образования Администрации Кесовогорского района Тверской области </t>
  </si>
  <si>
    <t>Таблица 1</t>
  </si>
  <si>
    <t xml:space="preserve">Наименование </t>
  </si>
  <si>
    <t>показателя</t>
  </si>
  <si>
    <t>Код строки</t>
  </si>
  <si>
    <t>Код ДК &lt;1&gt;</t>
  </si>
  <si>
    <t>Код по бюджетной классификации Российской Федерации &lt;2&gt;</t>
  </si>
  <si>
    <t>КОСГУ &lt;3&gt;</t>
  </si>
  <si>
    <t>Код РК &lt;4&gt;</t>
  </si>
  <si>
    <t>Объем финансового обеспечения, руб.</t>
  </si>
  <si>
    <t xml:space="preserve">(с точностью до двух знаков </t>
  </si>
  <si>
    <t>после запятой - 0,00)</t>
  </si>
  <si>
    <t>на 2020 г.</t>
  </si>
  <si>
    <t>текущий финансовый год</t>
  </si>
  <si>
    <t>на 2021г.</t>
  </si>
  <si>
    <t>на 2022 г.</t>
  </si>
  <si>
    <t>второй год планового периода</t>
  </si>
  <si>
    <t>Остаток средств на начало текущего финансового года &lt;5&gt;</t>
  </si>
  <si>
    <t>X</t>
  </si>
  <si>
    <t>1.0702.9110220020</t>
  </si>
  <si>
    <t>1.0702.9110210750</t>
  </si>
  <si>
    <t>4.0000.0000000092</t>
  </si>
  <si>
    <t>4.0000.0000000922</t>
  </si>
  <si>
    <t>4.0000.0000000942</t>
  </si>
  <si>
    <t>Остаток средств на конец текущего финансового года &lt;5&gt;</t>
  </si>
  <si>
    <t>Доходы, всего:</t>
  </si>
  <si>
    <t>доходы от собственности, всего:</t>
  </si>
  <si>
    <t>Доходы от оказания платных услуг, компенсаций затрат, всего</t>
  </si>
  <si>
    <t>доходы муниципальных учреждений от поступлений субсидий на финансовое обеспечение выполнения ими муниципального задания</t>
  </si>
  <si>
    <t>Субсидия из средств местного бюджета на уплату налога на имущество организаций и земельного налога школами-детскими садами, школами начальными, неполными средними и средними</t>
  </si>
  <si>
    <t>1.0702.0110220010</t>
  </si>
  <si>
    <t>Субсидия из средств местного бюджета на обеспечение деятельности подведомственных учреждений: школы-детские сады, школы начальные, неполные средние и средние</t>
  </si>
  <si>
    <t>Субсидия из средств областного бюджета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</si>
  <si>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Субсидия из средств местного бюджета на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в части обеспечения подвоза учащихся</t>
  </si>
  <si>
    <t>1.0702.01102S0250</t>
  </si>
  <si>
    <t>Субсидия из средств областного бюджета на предоставление транспортных услуг населению в целях обеспечения подвоза учащихся</t>
  </si>
  <si>
    <t>1.0702.0110210250</t>
  </si>
  <si>
    <t>Субсидия из средств местного бюджета на обеспечение бесплатным горячим питанием учащихся начальных классов</t>
  </si>
  <si>
    <t>1.0702.01106S0230</t>
  </si>
  <si>
    <t>Субсидия из средств областного бюджета на обеспечение бесплатным горячим питанием учащихся начальных классов</t>
  </si>
  <si>
    <t>1.0702.0110610230</t>
  </si>
  <si>
    <t>1.0702.0110620080</t>
  </si>
  <si>
    <t>доходы от оказания платных услуг</t>
  </si>
  <si>
    <t>Доходы, полученные от безвозмездных поступлений</t>
  </si>
  <si>
    <t>4.0000.0000000002</t>
  </si>
  <si>
    <t>Субсидия из средств местного бюджета на расходы за счет средств родителей на питание детей в предшкольной группе</t>
  </si>
  <si>
    <t>4.0000.0000000022</t>
  </si>
  <si>
    <t>Субсидия из средств местного бюджета на расходы за счет средств соц.защиты</t>
  </si>
  <si>
    <t>4.0000.0000000042</t>
  </si>
  <si>
    <t>Субсидия из средств местного бюджета на расходы за счет спонсорской помощи</t>
  </si>
  <si>
    <t>4.0000.0000000052</t>
  </si>
  <si>
    <t>доходы от штрафов, пени, неустоек, возмещения ущерба, всего</t>
  </si>
  <si>
    <t>безвозмездные денежные поступления, всего</t>
  </si>
  <si>
    <t>прочие доходы, всего</t>
  </si>
  <si>
    <t>доходы от субсидии на иные цели</t>
  </si>
  <si>
    <t>Субсидия из средств областного бюджета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</si>
  <si>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2.0702.0110210750</t>
  </si>
  <si>
    <t>2.0702.0110620070</t>
  </si>
  <si>
    <t>Субсидия из средств местного бюджета на обеспечение комплексной безопасности образовательных учреждений</t>
  </si>
  <si>
    <t>2.0702.0110720010</t>
  </si>
  <si>
    <t>Субсидия из средств местного бюджета на проведение текущего ремонта образовательных учреждений</t>
  </si>
  <si>
    <t>2.0702.0110720020</t>
  </si>
  <si>
    <t>Субсидия из средств местного бюджета на укрепление материально-технической базы учреждений образования</t>
  </si>
  <si>
    <t>2.0702.0110720070</t>
  </si>
  <si>
    <t>2.0702.01107S0440</t>
  </si>
  <si>
    <t>доходы от субсидии на осуществление капитальных вложений</t>
  </si>
  <si>
    <t>доходы от операций с активами</t>
  </si>
  <si>
    <t>прочие поступления, всего &lt;6&gt;</t>
  </si>
  <si>
    <t>из них:</t>
  </si>
  <si>
    <t>увеличение остатков денежных средств за счет возврата дебиторской задолженности прошлых лет</t>
  </si>
  <si>
    <t>Расходы, всего:</t>
  </si>
  <si>
    <t>в том числе на:</t>
  </si>
  <si>
    <t>выплаты персоналу всего:</t>
  </si>
  <si>
    <t>x</t>
  </si>
  <si>
    <t>фонд оплаты труда</t>
  </si>
  <si>
    <t>социальные выплаты гражданам, кроме публичных нормативных социальных выплат</t>
  </si>
  <si>
    <t>пособия, компенсации и иные социальные выплаты гражданам, кроме публичных нормативных обязательств</t>
  </si>
  <si>
    <t>выплата стипендий, осуществление иных расходов на социальную поддержку обучающихся за счет средств стипендиального фонда</t>
  </si>
  <si>
    <t>премии и гранты</t>
  </si>
  <si>
    <t>иные выплаты населению</t>
  </si>
  <si>
    <t>уплата налогов, сборов и иных платежей, всего</t>
  </si>
  <si>
    <t>налог на имущество организаций и земельный налог</t>
  </si>
  <si>
    <t>уплата прочих налогов, сборов, в том числе государственной пошлины</t>
  </si>
  <si>
    <t>уплата иных платежей (штрафов (в том числе административных), пеней, иных платежей)</t>
  </si>
  <si>
    <t>прочие выплаты (кроме выплат на закупку товаров, работ, услуг)</t>
  </si>
  <si>
    <t>исполнение судебных актов Российской Федерации и мировых соглашений по возмещению причиненного вреда</t>
  </si>
  <si>
    <t>расходы на закупку товаров, работ, услуг, всего &lt;7&gt;</t>
  </si>
  <si>
    <t>закупку научно-исследовательских и опытно-конструкторских работ</t>
  </si>
  <si>
    <t>закупку товаров, работ, услуг в целях капитального ремонта муниципального имущества</t>
  </si>
  <si>
    <t>прочую закупку товаров, работ и услуг, всего</t>
  </si>
  <si>
    <t>4.0000.0000000952</t>
  </si>
  <si>
    <t>капитальные вложения в объекты муниципальной собственности, всего</t>
  </si>
  <si>
    <t>приобретение объектов недвижимого имущества муниципальными учреждениями</t>
  </si>
  <si>
    <t>строительство (реконструкция) объектов недвижимого имущества муниципальными учреждениями</t>
  </si>
  <si>
    <t>Выплаты, уменьшающие доход, всего &lt;8&gt;</t>
  </si>
  <si>
    <t>налог на прибыль &lt;8&gt;</t>
  </si>
  <si>
    <t>налог на добавленную стоимость &lt;8&gt;</t>
  </si>
  <si>
    <t>прочие налоги, уменьшающие доход &lt;8&gt;</t>
  </si>
  <si>
    <t>Прочие выплаты, всего &lt;9&gt;</t>
  </si>
  <si>
    <t>возврат в бюджет средств субсидии</t>
  </si>
  <si>
    <t>Примечание.</t>
  </si>
  <si>
    <t>&lt;2&gt; В графе 4 отражаются:</t>
  </si>
  <si>
    <t>по строкам 1100 - 1600 - коды аналитической группы подвида доходов бюджетов классификации доходов бюджетов;</t>
  </si>
  <si>
    <t>по строкам 1680 - 1690 -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</si>
  <si>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2000 - 2552 - коды видов расходов бюджетов классификации расходов бюджетов;</t>
  </si>
  <si>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</si>
  <si>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4000 - 4010 - коды аналитической группы вида источников финансирования дефицитов бюджетов классификации источников финансирования дефицитов бюджетов.</t>
  </si>
  <si>
    <t>&lt;3&gt; Код операций сектора государственного управления.</t>
  </si>
  <si>
    <t>&lt;4&gt; Код региональной классификации.</t>
  </si>
  <si>
    <t>&lt;5&gt; По строкам 0001 и 0002 указываются планируемые суммы остатков средств на начало и на конец планируемого года, если указанные показатели по решению органа местного самоуправления Кесовогорского района,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</si>
  <si>
    <t xml:space="preserve">&lt;6&gt;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t>
  </si>
  <si>
    <t>&lt;7&gt; Показатели выплат по расходам на закупки товаров, работ, услуг, отраженные в строке 2500 таблицы 1 Плана "Показатели по поступлениям и выплатам муниципального учреждения Кесовогорского района  на 20__ г. и плановый период 20__ и 20__ годов", подлежат детализации в таблице 2 Плана "Сведения на закупку товаров, работ, услуг муниципального учреждения Кесовогорского района на 20__ г. и плановый период 20__ и 20__ годов".</t>
  </si>
  <si>
    <t>&lt;8&gt; Показатель отражается со знаком "минус".</t>
  </si>
  <si>
    <t>&lt;9&gt;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t>
  </si>
  <si>
    <t>первый год планового периода</t>
  </si>
  <si>
    <t>Вид поступлений муниципальному учреждению Кесовогорского района  (наименование)</t>
  </si>
  <si>
    <t xml:space="preserve"> &lt;1&gt; Код дополнительной классификации плана финансово-хозяйственной деятельности (далее - План) муниципального учреждения Кесовогорского района.</t>
  </si>
  <si>
    <t xml:space="preserve">Субсидии за счет средств местного бюджета на софинансирование расходов на укрепление материально-технической базы муниципальных общеобразовательных организаций </t>
  </si>
  <si>
    <t>Сведения на закупку товаров, работ, услуг</t>
  </si>
  <si>
    <t>муниципального учреждения Кесовогорского района &lt;10&gt;</t>
  </si>
  <si>
    <t>на 2020 г. и плановый период 2021 и 2022 годов</t>
  </si>
  <si>
    <t xml:space="preserve">№ </t>
  </si>
  <si>
    <t>п/п</t>
  </si>
  <si>
    <t xml:space="preserve">Коды </t>
  </si>
  <si>
    <t>строк</t>
  </si>
  <si>
    <t xml:space="preserve">Год </t>
  </si>
  <si>
    <t xml:space="preserve">начала </t>
  </si>
  <si>
    <t>закупки</t>
  </si>
  <si>
    <t>Сумма</t>
  </si>
  <si>
    <t>(текущий финансовый год)</t>
  </si>
  <si>
    <t>на 2021 г.</t>
  </si>
  <si>
    <t>(первый год планового периода)</t>
  </si>
  <si>
    <t>(второй год планового периода)</t>
  </si>
  <si>
    <t>1.</t>
  </si>
  <si>
    <t>Выплаты на закупку товаров, работ, услуг, всего &lt;11&gt;</t>
  </si>
  <si>
    <t>1.1.</t>
  </si>
  <si>
    <t xml:space="preserve"> по контрактам (договорам), заключенным до начала текущего финансового года без применения норм Федерального закона от 05.04.2013 N 44-ФЗ "О контрактной системе в сфере закупок товаров, работ, услуг для обеспечения государственных и муниципальных нужд" (далее - Федеральный закон N 44-ФЗ) и Федерального закона от 18.07.2011 N 223-ФЗ "О закупках товаров, работ, услуг отдельными видами юридических лиц" (далее - Федеральный закон N 223-ФЗ) &lt;12&gt;</t>
  </si>
  <si>
    <t>1.2.</t>
  </si>
  <si>
    <t>по контрактам (договорам), планируемым к заключению в соответствующем финансовом году без применения норм Федерального закона N 44-ФЗ и Федерального закона N 223-ФЗ &lt;12&gt;</t>
  </si>
  <si>
    <t>1.3.</t>
  </si>
  <si>
    <t>по контрактам (договорам), заключенным до начала текущего финансового года с учетом требований Федерального закона N 44-ФЗ и Федерального закона N 223-ФЗ &lt;13&gt;</t>
  </si>
  <si>
    <t>1.4.</t>
  </si>
  <si>
    <t>по контрактам (договорам), планируемым к заключению в соответствующем финансовом году с учетом требований Федерального закона N 44-ФЗ и Федерального закона N 223-ФЗ &lt;13&gt;</t>
  </si>
  <si>
    <t>1.4.1.</t>
  </si>
  <si>
    <t>за счет субсидий, предоставляемых на финансовое обеспечение выполнения муниципального задания</t>
  </si>
  <si>
    <t>1.4.1.1.</t>
  </si>
  <si>
    <t>в соответствии с Федеральным законом N 44-ФЗ</t>
  </si>
  <si>
    <t>1.4.2.</t>
  </si>
  <si>
    <t>за счет субсидий, предоставляемых в соответствии с абзацем вторым пункта 1 статьи 78.1 Бюджетного кодекса Российской Федерации</t>
  </si>
  <si>
    <t>1.4.2.1.</t>
  </si>
  <si>
    <t>1.4.3.</t>
  </si>
  <si>
    <t>за счет субсидий, предоставляемых на осуществление капитальных вложений &lt;14&gt;</t>
  </si>
  <si>
    <t>1.4.5.</t>
  </si>
  <si>
    <t>за счет прочих источников финансового обеспечения</t>
  </si>
  <si>
    <t>1.4.5.1.</t>
  </si>
  <si>
    <t>1.4.5.2.</t>
  </si>
  <si>
    <t>в соответствии с Федеральным законом N 223-ФЗ</t>
  </si>
  <si>
    <t>2.</t>
  </si>
  <si>
    <t>Итого по контрактам, планируемым к заключению в соответствующем финансовом году в соответствии с Федеральным законом N 44-ФЗ, по соответствующему году закупки &lt;15&gt;</t>
  </si>
  <si>
    <t>в том числе по году начала закупки:</t>
  </si>
  <si>
    <t>3.</t>
  </si>
  <si>
    <t>Итого по договорам, планируемым к заключению в соответствующем финансовом году в соответствии с Федеральным законом N 223-ФЗ, по соответствующему году закупки</t>
  </si>
  <si>
    <t>&lt;10&gt; В таблице 2 Плана "Сведения на закупку товаров, работ, услуг муниципального учреждения Кесовогорского района на 20__ г. и плановый период 20__ и 20__ годов" детализируются показатели выплат по расходам на закупку товаров, работ, услуг, отраженные в строке 2600 таблицы 1 Плана "Показатели по поступлениям и выплатам муниципального учреждения Кесовогорского района (подразделения) на 20__ г. и плановый период 20__ и 20__ годов".</t>
  </si>
  <si>
    <t>&lt;11&gt; Плановые показатели выплат на закупку товаров, работ, услуг по строке 26000 таблицы 2 Плана "Сведения на закупку товаров, работ, услуг муниципального учреждения Кесовогорского района (подразделения) на 20__ г. и плановый период 20__ и 20__ годов"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таблицы 1 Плана "Показатели по поступлениям и выплатам муниципального учреждения Кесовогорского района на 20__ г. и плановый период 20__ и 20__ годов".</t>
  </si>
  <si>
    <t>&lt;12&gt; Указывается сумма договоров (контрактов) о закупках товаров, работ, услуг, заключенных без учета требований Федерального закона N 44-ФЗ и Федерального закона N 223-ФЗ, в случаях, предусмотренных указанными Федеральными законами.</t>
  </si>
  <si>
    <t>&lt;13&gt; Указывается сумма закупок товаров, работ, услуг, осуществляемых в соответствии с Федеральным законом N 44-ФЗ и Федеральным законом N 223-ФЗ.</t>
  </si>
  <si>
    <t>&lt;14&gt; Указывается сумма закупок товаров, работ, услуг, осуществляемых в соответствии с Федеральным законом N 44-ФЗ.</t>
  </si>
  <si>
    <t>&lt;15&gt; Плановые показатели выплат на закупку товаров, работ, услуг по строке 26500 муниципального бюджетного учреждения Кесовогорского района должны быть не менее суммы показателей строк 26410, 26420, 26430, 26440 по соответствующей графе государственного автономного учреждения Тверской области - не менее показателя строки 26430 по соответствующей графе.</t>
  </si>
  <si>
    <t xml:space="preserve"> Кесовогорского района Тверской области</t>
  </si>
  <si>
    <t xml:space="preserve">                                      подпись                            расшифровка подписи</t>
  </si>
  <si>
    <r>
      <t xml:space="preserve">                                  ________________________</t>
    </r>
    <r>
      <rPr>
        <u/>
        <sz val="12"/>
        <color theme="1"/>
        <rFont val="Times New Roman"/>
        <family val="1"/>
        <charset val="204"/>
      </rPr>
      <t>Котенко Т.С.</t>
    </r>
  </si>
  <si>
    <r>
      <t xml:space="preserve">                                             «____» ______________ 2020 г</t>
    </r>
    <r>
      <rPr>
        <sz val="10"/>
        <color theme="1"/>
        <rFont val="Times New Roman"/>
        <family val="1"/>
        <charset val="204"/>
      </rPr>
      <t>.</t>
    </r>
  </si>
  <si>
    <r>
      <t xml:space="preserve">                                  </t>
    </r>
    <r>
      <rPr>
        <u/>
        <sz val="12"/>
        <color theme="1"/>
        <rFont val="Times New Roman"/>
        <family val="1"/>
        <charset val="204"/>
      </rPr>
      <t>Заведующая отделом образования Администрации</t>
    </r>
  </si>
  <si>
    <t>МУНИЦИПАЛЬНОЕ БЮДЖЕТНОЕ ОБЩЕОБРАЗОВАТЕЛЬНОЕ УЧРЕЖДЕНИЕ</t>
  </si>
  <si>
    <t xml:space="preserve">                                                                                                                                                                                                                                    Ед. измерения: рубли                                                                                                  </t>
  </si>
  <si>
    <r>
      <rPr>
        <sz val="9"/>
        <rFont val="Times New Roman"/>
        <family val="1"/>
        <charset val="204"/>
      </rPr>
      <t>и полномочия учредителя муниципального учреждения Кесовогорского района</t>
    </r>
    <r>
      <rPr>
        <sz val="10"/>
        <rFont val="Times New Roman"/>
        <family val="1"/>
        <charset val="204"/>
      </rPr>
      <t xml:space="preserve">                                                    </t>
    </r>
  </si>
  <si>
    <t xml:space="preserve">                                                                                                                                                   Код по реестру участников бюджетного процесса</t>
  </si>
  <si>
    <t xml:space="preserve">                                                                                                                                                                                                                         ИНН                                                                 </t>
  </si>
  <si>
    <r>
      <rPr>
        <sz val="9"/>
        <color theme="1"/>
        <rFont val="Times New Roman"/>
        <family val="1"/>
        <charset val="204"/>
      </rPr>
      <t xml:space="preserve">Адрес фактического местонахождения муниципального учреждения Кесовогорского района </t>
    </r>
    <r>
      <rPr>
        <sz val="10"/>
        <color theme="1"/>
        <rFont val="Times New Roman"/>
        <family val="1"/>
        <charset val="204"/>
      </rPr>
      <t xml:space="preserve">                                                                           КПП</t>
    </r>
  </si>
  <si>
    <r>
      <rPr>
        <sz val="9"/>
        <color theme="1"/>
        <rFont val="Times New Roman"/>
        <family val="1"/>
        <charset val="204"/>
      </rPr>
      <t>Наименование органа местного самоуправления, осуществляющего функции</t>
    </r>
    <r>
      <rPr>
        <sz val="10"/>
        <color theme="1"/>
        <rFont val="Times New Roman"/>
        <family val="1"/>
        <charset val="204"/>
      </rPr>
      <t xml:space="preserve">                                                                                                    по ОКЕИ</t>
    </r>
  </si>
  <si>
    <t>1.0702.9110220010</t>
  </si>
  <si>
    <t>Субсидия из средств местного бюджета на совершенствование организации питания учащихся с ОВЗ в общеобразовательных школах</t>
  </si>
  <si>
    <t>1.0702.91102S0250</t>
  </si>
  <si>
    <t>НИКОЛО-ПОТОЧИНСКАЯ НАЧАЛЬНАЯ ОБЩЕОБРАЗОВАТЕЛЬНАЯ ШКОЛА</t>
  </si>
  <si>
    <r>
      <rPr>
        <u/>
        <sz val="12"/>
        <color theme="1"/>
        <rFont val="Times New Roman"/>
        <family val="1"/>
        <charset val="204"/>
      </rPr>
      <t>Тверская область,  Кесовогорский район,  д.Никольское</t>
    </r>
    <r>
      <rPr>
        <sz val="12"/>
        <color theme="1"/>
        <rFont val="Times New Roman"/>
        <family val="1"/>
        <charset val="204"/>
      </rPr>
      <t xml:space="preserve">  </t>
    </r>
  </si>
</sst>
</file>

<file path=xl/styles.xml><?xml version="1.0" encoding="utf-8"?>
<styleSheet xmlns="http://schemas.openxmlformats.org/spreadsheetml/2006/main">
  <fonts count="21">
    <font>
      <sz val="11"/>
      <color theme="1"/>
      <name val="Calibri"/>
      <family val="2"/>
      <charset val="204"/>
      <scheme val="minor"/>
    </font>
    <font>
      <sz val="12"/>
      <color theme="1"/>
      <name val="Times New Roman"/>
      <family val="1"/>
      <charset val="204"/>
    </font>
    <font>
      <sz val="12"/>
      <color rgb="FFFF0000"/>
      <name val="Times New Roman"/>
      <family val="1"/>
      <charset val="204"/>
    </font>
    <font>
      <sz val="10"/>
      <color theme="1"/>
      <name val="Times New Roman"/>
      <family val="1"/>
      <charset val="204"/>
    </font>
    <font>
      <sz val="10"/>
      <color theme="1"/>
      <name val="Courier New"/>
      <family val="3"/>
      <charset val="204"/>
    </font>
    <font>
      <u/>
      <sz val="12"/>
      <color theme="1"/>
      <name val="Times New Roman"/>
      <family val="1"/>
      <charset val="204"/>
    </font>
    <font>
      <b/>
      <sz val="12"/>
      <color theme="1"/>
      <name val="Times New Roman"/>
      <family val="1"/>
      <charset val="204"/>
    </font>
    <font>
      <b/>
      <u/>
      <sz val="12"/>
      <color theme="1"/>
      <name val="Times New Roman"/>
      <family val="1"/>
      <charset val="204"/>
    </font>
    <font>
      <sz val="11"/>
      <color theme="1"/>
      <name val="Times New Roman"/>
      <family val="1"/>
      <charset val="204"/>
    </font>
    <font>
      <u/>
      <sz val="11"/>
      <color theme="10"/>
      <name val="Calibri"/>
      <family val="2"/>
      <charset val="204"/>
    </font>
    <font>
      <b/>
      <sz val="12"/>
      <color rgb="FF000000"/>
      <name val="Times New Roman"/>
      <family val="1"/>
      <charset val="204"/>
    </font>
    <font>
      <sz val="12"/>
      <color rgb="FF0070C0"/>
      <name val="Times New Roman"/>
      <family val="1"/>
      <charset val="204"/>
    </font>
    <font>
      <sz val="11"/>
      <color rgb="FFFF0000"/>
      <name val="Times New Roman"/>
      <family val="1"/>
      <charset val="204"/>
    </font>
    <font>
      <b/>
      <sz val="12"/>
      <color rgb="FF0070C0"/>
      <name val="Times New Roman"/>
      <family val="1"/>
      <charset val="204"/>
    </font>
    <font>
      <sz val="9"/>
      <color theme="1"/>
      <name val="Times New Roman"/>
      <family val="1"/>
      <charset val="204"/>
    </font>
    <font>
      <sz val="10"/>
      <name val="Times New Roman"/>
      <family val="1"/>
      <charset val="204"/>
    </font>
    <font>
      <sz val="9"/>
      <name val="Times New Roman"/>
      <family val="1"/>
      <charset val="204"/>
    </font>
    <font>
      <u/>
      <sz val="14"/>
      <name val="Times New Roman"/>
      <family val="1"/>
      <charset val="204"/>
    </font>
    <font>
      <u/>
      <sz val="10"/>
      <color theme="10"/>
      <name val="Calibri"/>
      <family val="2"/>
      <charset val="204"/>
    </font>
    <font>
      <sz val="10"/>
      <color theme="1"/>
      <name val="Calibri"/>
      <family val="2"/>
      <charset val="204"/>
      <scheme val="minor"/>
    </font>
    <font>
      <sz val="12"/>
      <color theme="9" tint="-0.499984740745262"/>
      <name val="Times New Roman"/>
      <family val="1"/>
      <charset val="204"/>
    </font>
  </fonts>
  <fills count="2">
    <fill>
      <patternFill patternType="none"/>
    </fill>
    <fill>
      <patternFill patternType="gray125"/>
    </fill>
  </fills>
  <borders count="28">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s>
  <cellStyleXfs count="2">
    <xf numFmtId="0" fontId="0" fillId="0" borderId="0"/>
    <xf numFmtId="0" fontId="9" fillId="0" borderId="0" applyNumberFormat="0" applyFill="0" applyBorder="0" applyAlignment="0" applyProtection="0">
      <alignment vertical="top"/>
      <protection locked="0"/>
    </xf>
  </cellStyleXfs>
  <cellXfs count="174">
    <xf numFmtId="0" fontId="0" fillId="0" borderId="0" xfId="0"/>
    <xf numFmtId="0" fontId="2" fillId="0" borderId="2" xfId="0" applyFont="1" applyBorder="1" applyAlignment="1">
      <alignment vertical="top" wrapText="1"/>
    </xf>
    <xf numFmtId="0" fontId="1" fillId="0" borderId="4" xfId="0" applyFont="1" applyBorder="1" applyAlignment="1">
      <alignment vertical="top" wrapText="1"/>
    </xf>
    <xf numFmtId="0" fontId="1" fillId="0" borderId="5" xfId="0" applyFont="1" applyBorder="1" applyAlignment="1">
      <alignment vertical="top" wrapText="1"/>
    </xf>
    <xf numFmtId="0" fontId="1" fillId="0" borderId="2" xfId="0" applyFont="1" applyBorder="1" applyAlignment="1">
      <alignment horizontal="left" vertical="top" wrapText="1" indent="4"/>
    </xf>
    <xf numFmtId="0" fontId="1" fillId="0" borderId="6" xfId="0" applyFont="1" applyBorder="1" applyAlignment="1">
      <alignment vertical="top" wrapText="1"/>
    </xf>
    <xf numFmtId="0" fontId="1" fillId="0" borderId="2" xfId="0" applyFont="1" applyBorder="1" applyAlignment="1">
      <alignment vertical="top" wrapText="1"/>
    </xf>
    <xf numFmtId="0" fontId="1" fillId="0" borderId="2" xfId="0" applyFont="1" applyBorder="1" applyAlignment="1">
      <alignment horizontal="right" vertical="top" wrapText="1"/>
    </xf>
    <xf numFmtId="0" fontId="3" fillId="0" borderId="0" xfId="0" applyFont="1" applyAlignment="1">
      <alignment horizontal="right"/>
    </xf>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horizontal="justify"/>
    </xf>
    <xf numFmtId="0" fontId="1" fillId="0" borderId="0" xfId="0" applyFont="1" applyAlignment="1">
      <alignment horizontal="justify"/>
    </xf>
    <xf numFmtId="0" fontId="0" fillId="0" borderId="4" xfId="0" applyBorder="1" applyAlignment="1">
      <alignment vertical="top" wrapText="1"/>
    </xf>
    <xf numFmtId="0" fontId="1" fillId="0" borderId="2" xfId="0" applyFont="1" applyBorder="1" applyAlignment="1">
      <alignment horizontal="center" vertical="top" wrapText="1"/>
    </xf>
    <xf numFmtId="0" fontId="9" fillId="0" borderId="2" xfId="1" applyBorder="1" applyAlignment="1" applyProtection="1">
      <alignment vertical="top" wrapText="1"/>
    </xf>
    <xf numFmtId="0" fontId="2" fillId="0" borderId="3" xfId="0" applyFont="1" applyBorder="1" applyAlignment="1">
      <alignment vertical="top" wrapText="1"/>
    </xf>
    <xf numFmtId="0" fontId="2" fillId="0" borderId="2" xfId="0" applyFont="1" applyBorder="1" applyAlignment="1">
      <alignment horizontal="left" vertical="top" wrapText="1" indent="2"/>
    </xf>
    <xf numFmtId="0" fontId="1" fillId="0" borderId="2" xfId="0" applyFont="1" applyBorder="1" applyAlignment="1">
      <alignment horizontal="left" vertical="top" wrapText="1" indent="2"/>
    </xf>
    <xf numFmtId="0" fontId="6" fillId="0" borderId="4" xfId="0" applyFont="1" applyBorder="1" applyAlignment="1">
      <alignment vertical="top" wrapText="1"/>
    </xf>
    <xf numFmtId="0" fontId="0" fillId="0" borderId="0" xfId="0" applyAlignment="1">
      <alignment wrapText="1"/>
    </xf>
    <xf numFmtId="0" fontId="6" fillId="0" borderId="7" xfId="0" applyFont="1" applyBorder="1" applyAlignment="1">
      <alignment horizontal="center" vertical="top" wrapText="1"/>
    </xf>
    <xf numFmtId="0" fontId="6" fillId="0" borderId="6" xfId="0" applyFont="1" applyBorder="1" applyAlignment="1">
      <alignment horizontal="center" vertical="top" wrapText="1"/>
    </xf>
    <xf numFmtId="0" fontId="6" fillId="0" borderId="4" xfId="0" applyFont="1" applyBorder="1" applyAlignment="1">
      <alignment horizontal="center" vertical="top" wrapText="1"/>
    </xf>
    <xf numFmtId="0" fontId="6" fillId="0" borderId="5" xfId="0" applyFont="1" applyBorder="1" applyAlignment="1">
      <alignment horizontal="center" vertical="top" wrapText="1"/>
    </xf>
    <xf numFmtId="0" fontId="6" fillId="0" borderId="9" xfId="0" applyFont="1" applyBorder="1" applyAlignment="1">
      <alignment horizontal="center" vertical="top" wrapText="1"/>
    </xf>
    <xf numFmtId="0" fontId="6" fillId="0" borderId="3" xfId="0" applyFont="1" applyBorder="1" applyAlignment="1">
      <alignment horizontal="center" vertical="top" wrapText="1"/>
    </xf>
    <xf numFmtId="0" fontId="1" fillId="0" borderId="3" xfId="0" applyFont="1" applyBorder="1" applyAlignment="1">
      <alignment horizontal="right" vertical="top" wrapText="1"/>
    </xf>
    <xf numFmtId="0" fontId="6" fillId="0" borderId="2" xfId="0" applyFont="1" applyBorder="1" applyAlignment="1">
      <alignment vertical="top" wrapText="1"/>
    </xf>
    <xf numFmtId="0" fontId="1" fillId="0" borderId="0" xfId="0" applyFont="1" applyAlignment="1">
      <alignment horizontal="right"/>
    </xf>
    <xf numFmtId="0" fontId="6" fillId="0" borderId="0" xfId="0" applyFont="1" applyAlignment="1">
      <alignment horizontal="center"/>
    </xf>
    <xf numFmtId="0" fontId="1" fillId="0" borderId="3" xfId="0" applyFont="1" applyBorder="1" applyAlignment="1">
      <alignment horizontal="center" vertical="top" wrapText="1"/>
    </xf>
    <xf numFmtId="0" fontId="0" fillId="0" borderId="14" xfId="0" applyBorder="1" applyAlignment="1">
      <alignment vertical="top" wrapText="1"/>
    </xf>
    <xf numFmtId="0" fontId="6" fillId="0" borderId="15" xfId="0" applyFont="1" applyBorder="1" applyAlignment="1">
      <alignment horizontal="center" vertical="top" wrapText="1"/>
    </xf>
    <xf numFmtId="0" fontId="8" fillId="0" borderId="2" xfId="0" applyFont="1" applyBorder="1" applyAlignment="1">
      <alignment vertical="top" wrapText="1"/>
    </xf>
    <xf numFmtId="0" fontId="2" fillId="0" borderId="0" xfId="0" applyFont="1" applyBorder="1" applyAlignment="1">
      <alignment vertical="top" wrapText="1"/>
    </xf>
    <xf numFmtId="2" fontId="1" fillId="0" borderId="0" xfId="0" applyNumberFormat="1" applyFont="1" applyBorder="1" applyAlignment="1">
      <alignment horizontal="right" vertical="top" wrapText="1"/>
    </xf>
    <xf numFmtId="0" fontId="1" fillId="0" borderId="0" xfId="0" applyFont="1" applyBorder="1" applyAlignment="1">
      <alignment vertical="top" wrapText="1"/>
    </xf>
    <xf numFmtId="0" fontId="1" fillId="0" borderId="0" xfId="0" applyFont="1" applyBorder="1" applyAlignment="1">
      <alignment horizontal="center" vertical="top" wrapText="1"/>
    </xf>
    <xf numFmtId="0" fontId="1" fillId="0" borderId="0" xfId="0" applyFont="1" applyBorder="1" applyAlignment="1">
      <alignment horizontal="right" vertical="top" wrapText="1"/>
    </xf>
    <xf numFmtId="0" fontId="1" fillId="0" borderId="13" xfId="0" applyFont="1" applyBorder="1" applyAlignment="1">
      <alignment vertical="top" wrapText="1"/>
    </xf>
    <xf numFmtId="0" fontId="1" fillId="0" borderId="3" xfId="0" applyFont="1" applyBorder="1" applyAlignment="1">
      <alignment vertical="top" wrapText="1"/>
    </xf>
    <xf numFmtId="0" fontId="6" fillId="0" borderId="3" xfId="0" applyFont="1" applyBorder="1" applyAlignment="1">
      <alignment vertical="top" wrapText="1"/>
    </xf>
    <xf numFmtId="0" fontId="1" fillId="0" borderId="10" xfId="0" applyFont="1" applyBorder="1" applyAlignment="1">
      <alignment vertical="top" wrapText="1"/>
    </xf>
    <xf numFmtId="0" fontId="1" fillId="0" borderId="12" xfId="0" applyFont="1" applyBorder="1" applyAlignment="1">
      <alignment vertical="top" wrapText="1"/>
    </xf>
    <xf numFmtId="0" fontId="6" fillId="0" borderId="13" xfId="0" applyFont="1" applyBorder="1" applyAlignment="1">
      <alignment vertical="top" wrapText="1"/>
    </xf>
    <xf numFmtId="0" fontId="6" fillId="0" borderId="10" xfId="0" applyFont="1" applyBorder="1" applyAlignment="1">
      <alignment vertical="top" wrapText="1"/>
    </xf>
    <xf numFmtId="0" fontId="6" fillId="0" borderId="12" xfId="0" applyFont="1" applyBorder="1" applyAlignment="1">
      <alignment vertical="top" wrapText="1"/>
    </xf>
    <xf numFmtId="0" fontId="1" fillId="0" borderId="3" xfId="0" applyFont="1" applyBorder="1" applyAlignment="1">
      <alignment vertical="top" wrapText="1"/>
    </xf>
    <xf numFmtId="0" fontId="9" fillId="0" borderId="4" xfId="1" applyBorder="1" applyAlignment="1" applyProtection="1">
      <alignment vertical="top" wrapText="1"/>
    </xf>
    <xf numFmtId="0" fontId="1" fillId="0" borderId="5" xfId="0" applyFont="1" applyBorder="1" applyAlignment="1">
      <alignment horizontal="center" vertical="top" wrapText="1"/>
    </xf>
    <xf numFmtId="0" fontId="1" fillId="0" borderId="18" xfId="0" applyFont="1" applyBorder="1" applyAlignment="1">
      <alignment horizontal="left" vertical="top" wrapText="1" indent="2"/>
    </xf>
    <xf numFmtId="0" fontId="1" fillId="0" borderId="19" xfId="0" applyFont="1" applyBorder="1" applyAlignment="1">
      <alignment vertical="top" wrapText="1"/>
    </xf>
    <xf numFmtId="0" fontId="1" fillId="0" borderId="20" xfId="0" applyFont="1" applyBorder="1" applyAlignment="1">
      <alignment vertical="top" wrapText="1"/>
    </xf>
    <xf numFmtId="0" fontId="1" fillId="0" borderId="17" xfId="0" applyFont="1" applyBorder="1" applyAlignment="1">
      <alignment vertical="top" wrapText="1"/>
    </xf>
    <xf numFmtId="0" fontId="1" fillId="0" borderId="9" xfId="0" applyFont="1" applyBorder="1" applyAlignment="1">
      <alignment horizontal="center" vertical="top" wrapText="1"/>
    </xf>
    <xf numFmtId="0" fontId="1" fillId="0" borderId="9" xfId="0" applyFont="1" applyBorder="1" applyAlignment="1">
      <alignment vertical="top" wrapText="1"/>
    </xf>
    <xf numFmtId="0" fontId="6" fillId="0" borderId="9" xfId="0" applyFont="1" applyBorder="1" applyAlignment="1">
      <alignment horizontal="right" vertical="top" wrapText="1"/>
    </xf>
    <xf numFmtId="0" fontId="1" fillId="0" borderId="9" xfId="0" applyFont="1" applyBorder="1" applyAlignment="1">
      <alignment horizontal="right" vertical="top" wrapText="1"/>
    </xf>
    <xf numFmtId="0" fontId="1" fillId="0" borderId="16" xfId="0" applyFont="1" applyBorder="1" applyAlignment="1">
      <alignment horizontal="center" vertical="top" wrapText="1"/>
    </xf>
    <xf numFmtId="0" fontId="1" fillId="0" borderId="16" xfId="0" applyFont="1" applyBorder="1" applyAlignment="1">
      <alignment vertical="top" wrapText="1"/>
    </xf>
    <xf numFmtId="0" fontId="6" fillId="0" borderId="16" xfId="0" applyFont="1" applyBorder="1" applyAlignment="1">
      <alignment horizontal="center" vertical="top" wrapText="1"/>
    </xf>
    <xf numFmtId="0" fontId="6" fillId="0" borderId="16" xfId="0" applyFont="1" applyBorder="1" applyAlignment="1">
      <alignment horizontal="right" vertical="top" wrapText="1"/>
    </xf>
    <xf numFmtId="0" fontId="1" fillId="0" borderId="16" xfId="0" applyFont="1" applyBorder="1" applyAlignment="1">
      <alignment horizontal="right" vertical="top" wrapText="1"/>
    </xf>
    <xf numFmtId="0" fontId="1" fillId="0" borderId="27" xfId="0" applyFont="1" applyBorder="1" applyAlignment="1">
      <alignment horizontal="right" vertical="top" wrapText="1"/>
    </xf>
    <xf numFmtId="0" fontId="6" fillId="0" borderId="16" xfId="0" applyFont="1" applyBorder="1" applyAlignment="1">
      <alignment vertical="top" wrapText="1"/>
    </xf>
    <xf numFmtId="0" fontId="6" fillId="0" borderId="16" xfId="0" applyFont="1" applyBorder="1" applyAlignment="1">
      <alignment horizontal="left" vertical="top" wrapText="1"/>
    </xf>
    <xf numFmtId="0" fontId="1" fillId="0" borderId="16" xfId="0" applyFont="1" applyBorder="1" applyAlignment="1">
      <alignment horizontal="left" vertical="top" wrapText="1"/>
    </xf>
    <xf numFmtId="0" fontId="0" fillId="0" borderId="0" xfId="0" applyBorder="1" applyAlignment="1">
      <alignment wrapText="1"/>
    </xf>
    <xf numFmtId="0" fontId="1" fillId="0" borderId="3" xfId="0" applyFont="1" applyBorder="1" applyAlignment="1">
      <alignment horizontal="left" vertical="top" wrapText="1"/>
    </xf>
    <xf numFmtId="2" fontId="1" fillId="0" borderId="3" xfId="0" applyNumberFormat="1" applyFont="1" applyBorder="1" applyAlignment="1">
      <alignment horizontal="right" vertical="top" wrapText="1"/>
    </xf>
    <xf numFmtId="2" fontId="6" fillId="0" borderId="3" xfId="0" applyNumberFormat="1" applyFont="1" applyBorder="1" applyAlignment="1">
      <alignment horizontal="right" vertical="top" wrapText="1"/>
    </xf>
    <xf numFmtId="2" fontId="1" fillId="0" borderId="5" xfId="0" applyNumberFormat="1" applyFont="1" applyBorder="1" applyAlignment="1">
      <alignment vertical="top" wrapText="1"/>
    </xf>
    <xf numFmtId="2" fontId="1" fillId="0" borderId="5" xfId="0" applyNumberFormat="1" applyFont="1" applyBorder="1" applyAlignment="1">
      <alignment horizontal="right" vertical="top" wrapText="1"/>
    </xf>
    <xf numFmtId="2" fontId="1" fillId="0" borderId="19" xfId="0" applyNumberFormat="1" applyFont="1" applyBorder="1" applyAlignment="1">
      <alignment horizontal="right" vertical="top" wrapText="1"/>
    </xf>
    <xf numFmtId="2" fontId="1" fillId="0" borderId="17" xfId="0" applyNumberFormat="1" applyFont="1" applyBorder="1" applyAlignment="1">
      <alignment horizontal="right" vertical="top" wrapText="1"/>
    </xf>
    <xf numFmtId="2" fontId="10" fillId="0" borderId="3" xfId="0" applyNumberFormat="1" applyFont="1" applyBorder="1" applyAlignment="1">
      <alignment horizontal="right" vertical="top" wrapText="1"/>
    </xf>
    <xf numFmtId="2" fontId="11" fillId="0" borderId="3" xfId="0" applyNumberFormat="1" applyFont="1" applyBorder="1" applyAlignment="1">
      <alignment horizontal="right" vertical="top" wrapText="1"/>
    </xf>
    <xf numFmtId="0" fontId="12" fillId="0" borderId="2" xfId="0" applyFont="1" applyBorder="1" applyAlignment="1">
      <alignment vertical="top" wrapText="1"/>
    </xf>
    <xf numFmtId="2" fontId="13" fillId="0" borderId="3" xfId="0" applyNumberFormat="1" applyFont="1" applyBorder="1" applyAlignment="1">
      <alignment horizontal="righ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5" xfId="0" applyBorder="1" applyAlignment="1">
      <alignment vertical="top" wrapText="1"/>
    </xf>
    <xf numFmtId="0" fontId="9" fillId="0" borderId="3" xfId="1" applyBorder="1" applyAlignment="1" applyProtection="1">
      <alignment vertical="top" wrapText="1"/>
    </xf>
    <xf numFmtId="0" fontId="1" fillId="0" borderId="2" xfId="0" applyFont="1" applyBorder="1" applyAlignment="1">
      <alignment horizontal="justify" vertical="top" wrapText="1"/>
    </xf>
    <xf numFmtId="0" fontId="8" fillId="0" borderId="0" xfId="0" applyFont="1" applyAlignment="1">
      <alignment horizontal="justify"/>
    </xf>
    <xf numFmtId="0" fontId="8" fillId="0" borderId="3" xfId="0" applyFont="1" applyBorder="1" applyAlignment="1">
      <alignment vertical="top" wrapText="1"/>
    </xf>
    <xf numFmtId="0" fontId="1" fillId="0" borderId="18" xfId="0" applyFont="1" applyBorder="1" applyAlignment="1">
      <alignment vertical="top" wrapText="1"/>
    </xf>
    <xf numFmtId="2" fontId="11" fillId="0" borderId="5" xfId="0" applyNumberFormat="1" applyFont="1" applyBorder="1" applyAlignment="1">
      <alignment horizontal="right" vertical="top" wrapText="1"/>
    </xf>
    <xf numFmtId="0" fontId="1" fillId="0" borderId="18" xfId="0" applyFont="1" applyBorder="1" applyAlignment="1">
      <alignment horizontal="center" vertical="top" wrapText="1"/>
    </xf>
    <xf numFmtId="0" fontId="1" fillId="0" borderId="9" xfId="0" applyFont="1" applyBorder="1" applyAlignment="1">
      <alignment horizontal="left" vertical="top" wrapText="1" indent="2"/>
    </xf>
    <xf numFmtId="0" fontId="3" fillId="0" borderId="4" xfId="0" applyFont="1" applyBorder="1" applyAlignment="1">
      <alignment horizontal="right" vertical="top" wrapText="1"/>
    </xf>
    <xf numFmtId="0" fontId="3" fillId="0" borderId="23" xfId="0" applyFont="1" applyBorder="1" applyAlignment="1">
      <alignment horizontal="right" vertical="top" wrapText="1"/>
    </xf>
    <xf numFmtId="0" fontId="5" fillId="0" borderId="0" xfId="0" applyFont="1" applyBorder="1" applyAlignment="1">
      <alignment horizontal="justify"/>
    </xf>
    <xf numFmtId="0" fontId="3" fillId="0" borderId="0" xfId="0" applyFont="1" applyAlignment="1">
      <alignment horizontal="left"/>
    </xf>
    <xf numFmtId="0" fontId="15" fillId="0" borderId="0" xfId="0" applyFont="1" applyAlignment="1">
      <alignment horizontal="justify"/>
    </xf>
    <xf numFmtId="0" fontId="14" fillId="0" borderId="0" xfId="0" applyFont="1" applyAlignment="1">
      <alignment horizontal="right"/>
    </xf>
    <xf numFmtId="0" fontId="17" fillId="0" borderId="0" xfId="0" applyFont="1" applyAlignment="1">
      <alignment horizontal="justify"/>
    </xf>
    <xf numFmtId="0" fontId="5" fillId="0" borderId="0" xfId="0" applyFont="1" applyAlignment="1">
      <alignment horizontal="justify"/>
    </xf>
    <xf numFmtId="0" fontId="8" fillId="0" borderId="0" xfId="0" applyFont="1"/>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8" fillId="0" borderId="26" xfId="0" applyFont="1" applyBorder="1"/>
    <xf numFmtId="0" fontId="3" fillId="0" borderId="0" xfId="0" applyFont="1" applyAlignment="1">
      <alignment horizontal="right" wrapText="1"/>
    </xf>
    <xf numFmtId="0" fontId="3" fillId="0" borderId="0" xfId="0" applyFont="1" applyAlignment="1">
      <alignment horizontal="left" vertical="center"/>
    </xf>
    <xf numFmtId="0" fontId="19" fillId="0" borderId="0" xfId="0" applyFont="1" applyAlignment="1">
      <alignment wrapText="1"/>
    </xf>
    <xf numFmtId="0" fontId="18" fillId="0" borderId="0" xfId="1" applyFont="1" applyAlignment="1" applyProtection="1">
      <alignment wrapText="1"/>
    </xf>
    <xf numFmtId="0" fontId="19" fillId="0" borderId="0" xfId="0" applyFont="1"/>
    <xf numFmtId="0" fontId="1" fillId="0" borderId="2" xfId="0" applyFont="1" applyBorder="1" applyAlignment="1">
      <alignment vertical="top" wrapText="1"/>
    </xf>
    <xf numFmtId="0" fontId="1" fillId="0" borderId="3" xfId="0" applyFont="1" applyBorder="1" applyAlignment="1">
      <alignment horizontal="center" vertical="top" wrapText="1"/>
    </xf>
    <xf numFmtId="0" fontId="1" fillId="0" borderId="3" xfId="0" applyFont="1" applyBorder="1" applyAlignment="1">
      <alignment horizontal="right" vertical="top" wrapText="1"/>
    </xf>
    <xf numFmtId="0" fontId="1" fillId="0" borderId="3" xfId="0" applyFont="1" applyBorder="1" applyAlignment="1">
      <alignment vertical="top" wrapText="1"/>
    </xf>
    <xf numFmtId="2" fontId="20" fillId="0" borderId="3" xfId="0" applyNumberFormat="1" applyFont="1" applyBorder="1" applyAlignment="1">
      <alignment horizontal="right" vertical="top" wrapText="1"/>
    </xf>
    <xf numFmtId="0" fontId="1" fillId="0" borderId="3" xfId="0" applyFont="1" applyBorder="1" applyAlignment="1">
      <alignment vertical="top" wrapText="1"/>
    </xf>
    <xf numFmtId="0" fontId="1" fillId="0" borderId="3" xfId="0" applyFont="1" applyBorder="1" applyAlignment="1">
      <alignment vertical="top" wrapText="1"/>
    </xf>
    <xf numFmtId="2" fontId="0" fillId="0" borderId="0" xfId="0" applyNumberFormat="1"/>
    <xf numFmtId="0" fontId="1" fillId="0" borderId="0" xfId="0" applyFont="1" applyAlignment="1">
      <alignment horizontal="left" wrapText="1"/>
    </xf>
    <xf numFmtId="0" fontId="1" fillId="0" borderId="0" xfId="0" applyFont="1" applyAlignment="1">
      <alignment horizontal="left"/>
    </xf>
    <xf numFmtId="0" fontId="1" fillId="0" borderId="7" xfId="0" applyFont="1" applyBorder="1" applyAlignment="1">
      <alignment vertical="top" wrapText="1"/>
    </xf>
    <xf numFmtId="0" fontId="1" fillId="0" borderId="3" xfId="0" applyFont="1" applyBorder="1" applyAlignment="1">
      <alignment vertical="top" wrapText="1"/>
    </xf>
    <xf numFmtId="2" fontId="1" fillId="0" borderId="6" xfId="0" applyNumberFormat="1" applyFont="1" applyBorder="1" applyAlignment="1">
      <alignment horizontal="right" vertical="top" wrapText="1"/>
    </xf>
    <xf numFmtId="2" fontId="1" fillId="0" borderId="2" xfId="0" applyNumberFormat="1" applyFont="1" applyBorder="1" applyAlignment="1">
      <alignment horizontal="right" vertical="top" wrapText="1"/>
    </xf>
    <xf numFmtId="0" fontId="1" fillId="0" borderId="21" xfId="0" applyFont="1" applyBorder="1" applyAlignment="1">
      <alignment horizontal="right" vertical="top" wrapText="1"/>
    </xf>
    <xf numFmtId="0" fontId="1" fillId="0" borderId="22" xfId="0" applyFont="1" applyBorder="1" applyAlignment="1">
      <alignment horizontal="right" vertical="top" wrapText="1"/>
    </xf>
    <xf numFmtId="0" fontId="1" fillId="0" borderId="24" xfId="0" applyFont="1" applyBorder="1" applyAlignment="1">
      <alignment horizontal="center" vertical="top" wrapText="1"/>
    </xf>
    <xf numFmtId="0" fontId="1" fillId="0" borderId="25" xfId="0" applyFont="1" applyBorder="1" applyAlignment="1">
      <alignment horizontal="center" vertical="top" wrapText="1"/>
    </xf>
    <xf numFmtId="0" fontId="1" fillId="0" borderId="6" xfId="0" applyFont="1" applyBorder="1" applyAlignment="1">
      <alignment vertical="top" wrapText="1"/>
    </xf>
    <xf numFmtId="0" fontId="1" fillId="0" borderId="2" xfId="0" applyFont="1" applyBorder="1" applyAlignment="1">
      <alignment vertical="top" wrapText="1"/>
    </xf>
    <xf numFmtId="0" fontId="1" fillId="0" borderId="6" xfId="0" applyFont="1" applyBorder="1" applyAlignment="1">
      <alignment horizontal="center" vertical="top" wrapText="1"/>
    </xf>
    <xf numFmtId="0" fontId="1" fillId="0" borderId="2" xfId="0" applyFont="1" applyBorder="1" applyAlignment="1">
      <alignment horizontal="center" vertical="top" wrapText="1"/>
    </xf>
    <xf numFmtId="0" fontId="1" fillId="0" borderId="0" xfId="0" applyFont="1" applyAlignment="1">
      <alignment horizontal="right"/>
    </xf>
    <xf numFmtId="0" fontId="1" fillId="0" borderId="0" xfId="0" applyFont="1" applyAlignment="1">
      <alignment wrapText="1"/>
    </xf>
    <xf numFmtId="0" fontId="1" fillId="0" borderId="7" xfId="0" applyFont="1" applyBorder="1" applyAlignment="1">
      <alignment horizontal="right" vertical="top" wrapText="1"/>
    </xf>
    <xf numFmtId="0" fontId="1" fillId="0" borderId="3" xfId="0" applyFont="1" applyBorder="1" applyAlignment="1">
      <alignment horizontal="right" vertical="top" wrapText="1"/>
    </xf>
    <xf numFmtId="2" fontId="13" fillId="0" borderId="6" xfId="0" applyNumberFormat="1" applyFont="1" applyBorder="1" applyAlignment="1">
      <alignment horizontal="right" vertical="top" wrapText="1"/>
    </xf>
    <xf numFmtId="2" fontId="13" fillId="0" borderId="2" xfId="0" applyNumberFormat="1" applyFont="1" applyBorder="1" applyAlignment="1">
      <alignment horizontal="right" vertical="top" wrapText="1"/>
    </xf>
    <xf numFmtId="0" fontId="6" fillId="0" borderId="7" xfId="0" applyFont="1" applyBorder="1" applyAlignment="1">
      <alignment vertical="top" wrapText="1"/>
    </xf>
    <xf numFmtId="0" fontId="6" fillId="0" borderId="3" xfId="0" applyFont="1" applyBorder="1" applyAlignment="1">
      <alignment vertical="top" wrapText="1"/>
    </xf>
    <xf numFmtId="2" fontId="13" fillId="0" borderId="6" xfId="0" applyNumberFormat="1" applyFont="1" applyBorder="1" applyAlignment="1">
      <alignment horizontal="right" wrapText="1"/>
    </xf>
    <xf numFmtId="2" fontId="13" fillId="0" borderId="2" xfId="0" applyNumberFormat="1" applyFont="1" applyBorder="1" applyAlignment="1">
      <alignment horizontal="right" wrapText="1"/>
    </xf>
    <xf numFmtId="0" fontId="6" fillId="0" borderId="7" xfId="0" applyFont="1" applyBorder="1" applyAlignment="1">
      <alignment horizontal="center" vertical="top" wrapText="1"/>
    </xf>
    <xf numFmtId="0" fontId="6" fillId="0" borderId="2" xfId="0" applyFont="1" applyBorder="1" applyAlignment="1">
      <alignment horizontal="center" vertical="top" wrapText="1"/>
    </xf>
    <xf numFmtId="0" fontId="6" fillId="0" borderId="10" xfId="0" applyFont="1" applyBorder="1" applyAlignment="1">
      <alignment vertical="top" wrapText="1"/>
    </xf>
    <xf numFmtId="0" fontId="6" fillId="0" borderId="2" xfId="0" applyFont="1" applyBorder="1" applyAlignment="1">
      <alignment vertical="top" wrapText="1"/>
    </xf>
    <xf numFmtId="0" fontId="9" fillId="0" borderId="6" xfId="1" applyBorder="1" applyAlignment="1" applyProtection="1">
      <alignment horizontal="center" vertical="top" wrapText="1"/>
    </xf>
    <xf numFmtId="0" fontId="9" fillId="0" borderId="4" xfId="1" applyBorder="1" applyAlignment="1" applyProtection="1">
      <alignment horizontal="center" vertical="top" wrapText="1"/>
    </xf>
    <xf numFmtId="0" fontId="9" fillId="0" borderId="14" xfId="1" applyBorder="1" applyAlignment="1" applyProtection="1">
      <alignment horizontal="center" vertical="top" wrapText="1"/>
    </xf>
    <xf numFmtId="0" fontId="6" fillId="0" borderId="10" xfId="0" applyFont="1" applyBorder="1" applyAlignment="1">
      <alignment horizontal="center" vertical="top" wrapText="1"/>
    </xf>
    <xf numFmtId="0" fontId="6" fillId="0" borderId="8" xfId="0" applyFont="1" applyBorder="1" applyAlignment="1">
      <alignment horizontal="center" vertical="top" wrapText="1"/>
    </xf>
    <xf numFmtId="0" fontId="6" fillId="0" borderId="11" xfId="0" applyFont="1" applyBorder="1" applyAlignment="1">
      <alignment horizontal="center" vertical="top" wrapText="1"/>
    </xf>
    <xf numFmtId="0" fontId="6" fillId="0" borderId="0" xfId="0" applyFont="1" applyBorder="1" applyAlignment="1">
      <alignment horizontal="center" vertical="top" wrapText="1"/>
    </xf>
    <xf numFmtId="0" fontId="6" fillId="0" borderId="5" xfId="0" applyFont="1" applyBorder="1" applyAlignment="1">
      <alignment horizontal="center" vertical="top" wrapText="1"/>
    </xf>
    <xf numFmtId="0" fontId="6" fillId="0" borderId="12" xfId="0" applyFont="1" applyBorder="1" applyAlignment="1">
      <alignment horizontal="center" vertical="top" wrapText="1"/>
    </xf>
    <xf numFmtId="0" fontId="6" fillId="0" borderId="9" xfId="0" applyFont="1" applyBorder="1" applyAlignment="1">
      <alignment horizontal="center" vertical="top" wrapText="1"/>
    </xf>
    <xf numFmtId="0" fontId="6" fillId="0" borderId="3" xfId="0" applyFont="1" applyBorder="1" applyAlignment="1">
      <alignment horizontal="center" vertical="top" wrapText="1"/>
    </xf>
    <xf numFmtId="0" fontId="1" fillId="0" borderId="7" xfId="0" applyFont="1" applyBorder="1" applyAlignment="1">
      <alignment horizontal="center" vertical="top" wrapText="1"/>
    </xf>
    <xf numFmtId="0" fontId="1" fillId="0" borderId="3" xfId="0" applyFont="1" applyBorder="1" applyAlignment="1">
      <alignment horizontal="center" vertical="top" wrapText="1"/>
    </xf>
    <xf numFmtId="0" fontId="6" fillId="0" borderId="6" xfId="0" applyFont="1" applyBorder="1" applyAlignment="1">
      <alignment horizontal="center" vertical="top" wrapText="1"/>
    </xf>
    <xf numFmtId="0" fontId="6" fillId="0" borderId="4" xfId="0" applyFont="1" applyBorder="1" applyAlignment="1">
      <alignment horizontal="center" vertical="top" wrapText="1"/>
    </xf>
    <xf numFmtId="0" fontId="6" fillId="0" borderId="14" xfId="0" applyFont="1" applyBorder="1" applyAlignment="1">
      <alignment horizontal="center" vertical="top" wrapText="1"/>
    </xf>
    <xf numFmtId="0" fontId="9" fillId="0" borderId="10" xfId="1" applyBorder="1" applyAlignment="1" applyProtection="1">
      <alignment horizontal="center" vertical="top" wrapText="1"/>
    </xf>
    <xf numFmtId="0" fontId="0" fillId="0" borderId="11" xfId="0" applyBorder="1"/>
    <xf numFmtId="0" fontId="1" fillId="0" borderId="10" xfId="0" applyFont="1" applyBorder="1" applyAlignment="1">
      <alignment horizontal="right" vertical="top" wrapText="1"/>
    </xf>
    <xf numFmtId="0" fontId="1" fillId="0" borderId="12" xfId="0" applyFont="1" applyBorder="1" applyAlignment="1">
      <alignment horizontal="right" vertical="top" wrapText="1"/>
    </xf>
    <xf numFmtId="0" fontId="1" fillId="0" borderId="24" xfId="0" applyFont="1" applyBorder="1" applyAlignment="1">
      <alignment horizontal="right" vertical="top" wrapText="1"/>
    </xf>
    <xf numFmtId="0" fontId="0" fillId="0" borderId="25" xfId="0" applyBorder="1"/>
    <xf numFmtId="0" fontId="3" fillId="0" borderId="0" xfId="0" applyFont="1" applyAlignment="1">
      <alignment horizontal="center"/>
    </xf>
    <xf numFmtId="0" fontId="3" fillId="0" borderId="0" xfId="0" applyFont="1" applyAlignment="1">
      <alignment horizontal="left" wrapText="1"/>
    </xf>
    <xf numFmtId="0" fontId="18" fillId="0" borderId="0" xfId="1" applyFont="1" applyAlignment="1" applyProtection="1">
      <alignment horizontal="left" wrapText="1"/>
    </xf>
    <xf numFmtId="0" fontId="6" fillId="0" borderId="0" xfId="0" applyFont="1" applyAlignment="1">
      <alignment horizontal="center"/>
    </xf>
    <xf numFmtId="0" fontId="9" fillId="0" borderId="0" xfId="1" applyAlignment="1" applyProtection="1">
      <alignment horizontal="center"/>
    </xf>
    <xf numFmtId="0" fontId="3" fillId="0" borderId="0" xfId="0" applyFont="1" applyAlignment="1">
      <alignment wrapText="1"/>
    </xf>
    <xf numFmtId="0" fontId="18" fillId="0" borderId="8" xfId="1" applyFont="1" applyBorder="1" applyAlignment="1" applyProtection="1">
      <alignment horizontal="left" wrapText="1"/>
    </xf>
  </cellXfs>
  <cellStyles count="2">
    <cellStyle name="Гиперссылка" xfId="1"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consultantplus://offline/ref=23977DA85910023F7B305E7CDD24F17DED270CFEFB66DBAA9C12FAC4F47D028EF85FF6D5CDB7FA60F0AA0B3947t3LBG" TargetMode="External"/><Relationship Id="rId7" Type="http://schemas.openxmlformats.org/officeDocument/2006/relationships/hyperlink" Target="consultantplus://offline/ref=23977DA85910023F7B305E7CDD24F17DED270CFEFB66DBAA9C12FAC4F47D028EF85FF6D5CDB7FA60F0AA0B3947t3LBG" TargetMode="External"/><Relationship Id="rId2" Type="http://schemas.openxmlformats.org/officeDocument/2006/relationships/hyperlink" Target="consultantplus://offline/ref=23977DA85910023F7B305E7CDD24F17DED260EFAF76FDBAA9C12FAC4F47D028EEA5FAEDBCEB3E26AA6E54D6C4B3055C82B528256B492t8L0G" TargetMode="External"/><Relationship Id="rId1" Type="http://schemas.openxmlformats.org/officeDocument/2006/relationships/hyperlink" Target="consultantplus://offline/ref=23977DA85910023F7B305E7CDD24F17DED270CFEFB66DBAA9C12FAC4F47D028EF85FF6D5CDB7FA60F0AA0B3947t3LBG" TargetMode="External"/><Relationship Id="rId6" Type="http://schemas.openxmlformats.org/officeDocument/2006/relationships/hyperlink" Target="consultantplus://offline/ref=23977DA85910023F7B305E7CDD24F17DED270CFDFC6CDBAA9C12FAC4F47D028EF85FF6D5CDB7FA60F0AA0B3947t3LBG" TargetMode="External"/><Relationship Id="rId5" Type="http://schemas.openxmlformats.org/officeDocument/2006/relationships/hyperlink" Target="consultantplus://offline/ref=23977DA85910023F7B305E7CDD24F17DED270CFDFC6CDBAA9C12FAC4F47D028EF85FF6D5CDB7FA60F0AA0B3947t3LBG" TargetMode="External"/><Relationship Id="rId4" Type="http://schemas.openxmlformats.org/officeDocument/2006/relationships/hyperlink" Target="consultantplus://offline/ref=23977DA85910023F7B305E7CDD24F17DED270CFEFB66DBAA9C12FAC4F47D028EF85FF6D5CDB7FA60F0AA0B3947t3LBG" TargetMode="External"/></Relationships>
</file>

<file path=xl/worksheets/sheet1.xml><?xml version="1.0" encoding="utf-8"?>
<worksheet xmlns="http://schemas.openxmlformats.org/spreadsheetml/2006/main" xmlns:r="http://schemas.openxmlformats.org/officeDocument/2006/relationships">
  <dimension ref="B1:M198"/>
  <sheetViews>
    <sheetView topLeftCell="A151" workbookViewId="0">
      <selection activeCell="B167" sqref="B167"/>
    </sheetView>
  </sheetViews>
  <sheetFormatPr defaultRowHeight="15"/>
  <cols>
    <col min="1" max="1" width="0.140625" customWidth="1"/>
    <col min="2" max="2" width="42" customWidth="1"/>
    <col min="3" max="3" width="8.28515625" customWidth="1"/>
    <col min="4" max="4" width="20.28515625" customWidth="1"/>
    <col min="5" max="5" width="8.28515625" customWidth="1"/>
    <col min="6" max="6" width="7.140625" customWidth="1"/>
    <col min="7" max="7" width="5.85546875" customWidth="1"/>
    <col min="8" max="8" width="14.5703125" customWidth="1"/>
    <col min="9" max="9" width="15.42578125" customWidth="1"/>
    <col min="10" max="10" width="14.7109375" customWidth="1"/>
    <col min="13" max="13" width="10.5703125" bestFit="1" customWidth="1"/>
  </cols>
  <sheetData>
    <row r="1" spans="2:10" ht="15.75">
      <c r="B1" s="131" t="s">
        <v>22</v>
      </c>
      <c r="C1" s="131"/>
      <c r="D1" s="131"/>
      <c r="E1" s="131"/>
      <c r="F1" s="131"/>
      <c r="G1" s="131"/>
      <c r="H1" s="131"/>
      <c r="I1" s="131"/>
      <c r="J1" s="131"/>
    </row>
    <row r="2" spans="2:10" ht="16.5" thickBot="1">
      <c r="B2" s="12"/>
    </row>
    <row r="3" spans="2:10" ht="15.75" customHeight="1">
      <c r="B3" s="22" t="s">
        <v>23</v>
      </c>
      <c r="C3" s="158" t="s">
        <v>25</v>
      </c>
      <c r="D3" s="145" t="s">
        <v>26</v>
      </c>
      <c r="E3" s="145" t="s">
        <v>27</v>
      </c>
      <c r="F3" s="161" t="s">
        <v>28</v>
      </c>
      <c r="G3" s="145" t="s">
        <v>29</v>
      </c>
      <c r="H3" s="148" t="s">
        <v>30</v>
      </c>
      <c r="I3" s="149"/>
      <c r="J3" s="141"/>
    </row>
    <row r="4" spans="2:10" ht="15.75" customHeight="1">
      <c r="B4" s="23" t="s">
        <v>24</v>
      </c>
      <c r="C4" s="159"/>
      <c r="D4" s="146"/>
      <c r="E4" s="146"/>
      <c r="F4" s="162"/>
      <c r="G4" s="146"/>
      <c r="H4" s="150" t="s">
        <v>31</v>
      </c>
      <c r="I4" s="151"/>
      <c r="J4" s="152"/>
    </row>
    <row r="5" spans="2:10" ht="16.5" customHeight="1" thickBot="1">
      <c r="B5" s="13"/>
      <c r="C5" s="159"/>
      <c r="D5" s="146"/>
      <c r="E5" s="146"/>
      <c r="F5" s="162"/>
      <c r="G5" s="146"/>
      <c r="H5" s="153" t="s">
        <v>32</v>
      </c>
      <c r="I5" s="154"/>
      <c r="J5" s="155"/>
    </row>
    <row r="6" spans="2:10" ht="15.75">
      <c r="B6" s="13"/>
      <c r="C6" s="159"/>
      <c r="D6" s="146"/>
      <c r="E6" s="146"/>
      <c r="F6" s="162"/>
      <c r="G6" s="146"/>
      <c r="H6" s="24" t="s">
        <v>33</v>
      </c>
      <c r="I6" s="24" t="s">
        <v>35</v>
      </c>
      <c r="J6" s="24" t="s">
        <v>36</v>
      </c>
    </row>
    <row r="7" spans="2:10" ht="89.25" customHeight="1" thickBot="1">
      <c r="B7" s="32"/>
      <c r="C7" s="160"/>
      <c r="D7" s="147"/>
      <c r="E7" s="147"/>
      <c r="F7" s="162"/>
      <c r="G7" s="147"/>
      <c r="H7" s="33" t="s">
        <v>34</v>
      </c>
      <c r="I7" s="33" t="s">
        <v>135</v>
      </c>
      <c r="J7" s="33" t="s">
        <v>37</v>
      </c>
    </row>
    <row r="8" spans="2:10" ht="16.5" thickBot="1">
      <c r="B8" s="14">
        <v>1</v>
      </c>
      <c r="C8" s="31">
        <v>2</v>
      </c>
      <c r="D8" s="31">
        <v>3</v>
      </c>
      <c r="E8" s="55">
        <v>4</v>
      </c>
      <c r="F8" s="59">
        <v>5</v>
      </c>
      <c r="G8" s="31">
        <v>6</v>
      </c>
      <c r="H8" s="31">
        <v>7</v>
      </c>
      <c r="I8" s="31">
        <v>9</v>
      </c>
      <c r="J8" s="31">
        <v>10</v>
      </c>
    </row>
    <row r="9" spans="2:10" ht="45.75" thickBot="1">
      <c r="B9" s="34" t="s">
        <v>136</v>
      </c>
      <c r="C9" s="41"/>
      <c r="D9" s="41"/>
      <c r="E9" s="56"/>
      <c r="F9" s="60"/>
      <c r="G9" s="41"/>
      <c r="H9" s="41"/>
      <c r="I9" s="41"/>
      <c r="J9" s="41"/>
    </row>
    <row r="10" spans="2:10" ht="30.75" thickBot="1">
      <c r="B10" s="15" t="s">
        <v>38</v>
      </c>
      <c r="C10" s="31">
        <v>1</v>
      </c>
      <c r="D10" s="41"/>
      <c r="E10" s="55" t="s">
        <v>39</v>
      </c>
      <c r="F10" s="59" t="s">
        <v>39</v>
      </c>
      <c r="G10" s="41"/>
      <c r="H10" s="71">
        <f>H11+H12+H13+H14+H15+H16</f>
        <v>145230.39000000001</v>
      </c>
      <c r="I10" s="70"/>
      <c r="J10" s="70"/>
    </row>
    <row r="11" spans="2:10" ht="16.5" thickBot="1">
      <c r="B11" s="6"/>
      <c r="C11" s="31"/>
      <c r="D11" s="48" t="s">
        <v>201</v>
      </c>
      <c r="E11" s="55"/>
      <c r="F11" s="59"/>
      <c r="G11" s="41"/>
      <c r="H11" s="113">
        <v>4690</v>
      </c>
      <c r="I11" s="70"/>
      <c r="J11" s="70"/>
    </row>
    <row r="12" spans="2:10" ht="16.5" thickBot="1">
      <c r="B12" s="6"/>
      <c r="C12" s="31"/>
      <c r="D12" s="41" t="s">
        <v>40</v>
      </c>
      <c r="E12" s="55"/>
      <c r="F12" s="59"/>
      <c r="G12" s="41"/>
      <c r="H12" s="113">
        <v>108029.59</v>
      </c>
      <c r="I12" s="70"/>
      <c r="J12" s="70"/>
    </row>
    <row r="13" spans="2:10" ht="16.5" thickBot="1">
      <c r="B13" s="6"/>
      <c r="C13" s="31"/>
      <c r="D13" s="41" t="s">
        <v>41</v>
      </c>
      <c r="E13" s="55"/>
      <c r="F13" s="59"/>
      <c r="G13" s="41"/>
      <c r="H13" s="113">
        <v>1602.97</v>
      </c>
      <c r="I13" s="70"/>
      <c r="J13" s="70"/>
    </row>
    <row r="14" spans="2:10" ht="16.5" thickBot="1">
      <c r="B14" s="6"/>
      <c r="C14" s="31"/>
      <c r="D14" s="41" t="s">
        <v>42</v>
      </c>
      <c r="E14" s="55"/>
      <c r="F14" s="59"/>
      <c r="G14" s="41"/>
      <c r="H14" s="113">
        <v>1767.97</v>
      </c>
      <c r="I14" s="70"/>
      <c r="J14" s="70"/>
    </row>
    <row r="15" spans="2:10" ht="16.5" thickBot="1">
      <c r="B15" s="6"/>
      <c r="C15" s="31"/>
      <c r="D15" s="115" t="s">
        <v>43</v>
      </c>
      <c r="E15" s="55"/>
      <c r="F15" s="59"/>
      <c r="G15" s="115"/>
      <c r="H15" s="113">
        <v>29139.86</v>
      </c>
      <c r="I15" s="70"/>
      <c r="J15" s="70"/>
    </row>
    <row r="16" spans="2:10" ht="16.5" thickBot="1">
      <c r="B16" s="6"/>
      <c r="C16" s="31"/>
      <c r="D16" s="115"/>
      <c r="E16" s="55"/>
      <c r="F16" s="59"/>
      <c r="G16" s="41"/>
      <c r="H16" s="70"/>
      <c r="I16" s="70"/>
      <c r="J16" s="70"/>
    </row>
    <row r="17" spans="2:10" ht="30.75" thickBot="1">
      <c r="B17" s="15" t="s">
        <v>45</v>
      </c>
      <c r="C17" s="31">
        <v>2</v>
      </c>
      <c r="D17" s="41"/>
      <c r="E17" s="55" t="s">
        <v>39</v>
      </c>
      <c r="F17" s="59" t="s">
        <v>39</v>
      </c>
      <c r="G17" s="41"/>
      <c r="H17" s="70"/>
      <c r="I17" s="70"/>
      <c r="J17" s="70"/>
    </row>
    <row r="18" spans="2:10" ht="16.5" thickBot="1">
      <c r="B18" s="28" t="s">
        <v>46</v>
      </c>
      <c r="C18" s="26">
        <v>1000</v>
      </c>
      <c r="D18" s="26" t="s">
        <v>39</v>
      </c>
      <c r="E18" s="25" t="s">
        <v>39</v>
      </c>
      <c r="F18" s="61" t="s">
        <v>39</v>
      </c>
      <c r="G18" s="26" t="s">
        <v>39</v>
      </c>
      <c r="H18" s="71">
        <f>H23+H46</f>
        <v>3442420.41</v>
      </c>
      <c r="I18" s="71">
        <f t="shared" ref="I18:J18" si="0">I23+I46</f>
        <v>2920020.41</v>
      </c>
      <c r="J18" s="71">
        <f t="shared" si="0"/>
        <v>2920020.41</v>
      </c>
    </row>
    <row r="19" spans="2:10" ht="15.75">
      <c r="B19" s="2" t="s">
        <v>5</v>
      </c>
      <c r="C19" s="129">
        <v>1100</v>
      </c>
      <c r="D19" s="127"/>
      <c r="E19" s="163">
        <v>120</v>
      </c>
      <c r="F19" s="165">
        <v>121</v>
      </c>
      <c r="G19" s="156" t="s">
        <v>39</v>
      </c>
      <c r="H19" s="121"/>
      <c r="I19" s="121"/>
      <c r="J19" s="121"/>
    </row>
    <row r="20" spans="2:10" ht="16.5" thickBot="1">
      <c r="B20" s="6" t="s">
        <v>47</v>
      </c>
      <c r="C20" s="130"/>
      <c r="D20" s="128"/>
      <c r="E20" s="164"/>
      <c r="F20" s="166"/>
      <c r="G20" s="157"/>
      <c r="H20" s="122"/>
      <c r="I20" s="122"/>
      <c r="J20" s="122"/>
    </row>
    <row r="21" spans="2:10" ht="16.5" thickBot="1">
      <c r="B21" s="6" t="s">
        <v>5</v>
      </c>
      <c r="C21" s="31">
        <v>1110</v>
      </c>
      <c r="D21" s="41"/>
      <c r="E21" s="56"/>
      <c r="F21" s="60"/>
      <c r="G21" s="41"/>
      <c r="H21" s="70"/>
      <c r="I21" s="70"/>
      <c r="J21" s="70"/>
    </row>
    <row r="22" spans="2:10" ht="16.5" thickBot="1">
      <c r="B22" s="6"/>
      <c r="C22" s="31"/>
      <c r="D22" s="41"/>
      <c r="E22" s="56"/>
      <c r="F22" s="60"/>
      <c r="G22" s="41"/>
      <c r="H22" s="70"/>
      <c r="I22" s="70"/>
      <c r="J22" s="70"/>
    </row>
    <row r="23" spans="2:10" ht="32.25" thickBot="1">
      <c r="B23" s="28" t="s">
        <v>48</v>
      </c>
      <c r="C23" s="26">
        <v>1200</v>
      </c>
      <c r="D23" s="42"/>
      <c r="E23" s="57">
        <v>130</v>
      </c>
      <c r="F23" s="62">
        <v>131</v>
      </c>
      <c r="G23" s="42"/>
      <c r="H23" s="76">
        <f>H24+H33</f>
        <v>2872020.41</v>
      </c>
      <c r="I23" s="76">
        <f t="shared" ref="I23:J23" si="1">I24+I33</f>
        <v>2872020.41</v>
      </c>
      <c r="J23" s="76">
        <f t="shared" si="1"/>
        <v>2872020.41</v>
      </c>
    </row>
    <row r="24" spans="2:10" ht="67.5" customHeight="1" thickBot="1">
      <c r="B24" s="28" t="s">
        <v>49</v>
      </c>
      <c r="C24" s="26">
        <v>1210</v>
      </c>
      <c r="D24" s="42"/>
      <c r="E24" s="57">
        <v>130</v>
      </c>
      <c r="F24" s="62">
        <v>131</v>
      </c>
      <c r="G24" s="26" t="s">
        <v>39</v>
      </c>
      <c r="H24" s="71">
        <f>H25+H26+H27+H28+H29++H30+H31+H32</f>
        <v>2722020.41</v>
      </c>
      <c r="I24" s="71">
        <f t="shared" ref="I24:J24" si="2">I25+I26+I27+I28+I29++I30+I31+I32</f>
        <v>2722020.41</v>
      </c>
      <c r="J24" s="71">
        <f t="shared" si="2"/>
        <v>2722020.41</v>
      </c>
    </row>
    <row r="25" spans="2:10" ht="80.25" customHeight="1" thickBot="1">
      <c r="B25" s="78" t="s">
        <v>50</v>
      </c>
      <c r="C25" s="41"/>
      <c r="D25" s="41" t="s">
        <v>51</v>
      </c>
      <c r="E25" s="58">
        <v>130</v>
      </c>
      <c r="F25" s="63">
        <v>131</v>
      </c>
      <c r="G25" s="41"/>
      <c r="H25" s="113">
        <v>140400</v>
      </c>
      <c r="I25" s="113">
        <f>H25</f>
        <v>140400</v>
      </c>
      <c r="J25" s="113">
        <f>H25</f>
        <v>140400</v>
      </c>
    </row>
    <row r="26" spans="2:10" ht="66.75" customHeight="1" thickBot="1">
      <c r="B26" s="78" t="s">
        <v>52</v>
      </c>
      <c r="C26" s="41"/>
      <c r="D26" s="41" t="s">
        <v>7</v>
      </c>
      <c r="E26" s="58">
        <v>130</v>
      </c>
      <c r="F26" s="63">
        <v>131</v>
      </c>
      <c r="G26" s="41"/>
      <c r="H26" s="113">
        <v>1457200</v>
      </c>
      <c r="I26" s="113">
        <f>H26</f>
        <v>1457200</v>
      </c>
      <c r="J26" s="113">
        <f>H26</f>
        <v>1457200</v>
      </c>
    </row>
    <row r="27" spans="2:10" ht="153.75" customHeight="1" thickBot="1">
      <c r="B27" s="78" t="s">
        <v>53</v>
      </c>
      <c r="C27" s="41"/>
      <c r="D27" s="41" t="s">
        <v>2</v>
      </c>
      <c r="E27" s="58">
        <v>130</v>
      </c>
      <c r="F27" s="63">
        <v>131</v>
      </c>
      <c r="G27" s="41"/>
      <c r="H27" s="113">
        <v>1094420.4099999999</v>
      </c>
      <c r="I27" s="113">
        <f>H27</f>
        <v>1094420.4099999999</v>
      </c>
      <c r="J27" s="113">
        <f>H27</f>
        <v>1094420.4099999999</v>
      </c>
    </row>
    <row r="28" spans="2:10" ht="106.5" customHeight="1" thickBot="1">
      <c r="B28" s="78" t="s">
        <v>54</v>
      </c>
      <c r="C28" s="41"/>
      <c r="D28" s="41" t="s">
        <v>55</v>
      </c>
      <c r="E28" s="58">
        <v>130</v>
      </c>
      <c r="F28" s="63">
        <v>131</v>
      </c>
      <c r="G28" s="41"/>
      <c r="H28" s="77"/>
      <c r="I28" s="77">
        <f>H28</f>
        <v>0</v>
      </c>
      <c r="J28" s="77">
        <f>H28</f>
        <v>0</v>
      </c>
    </row>
    <row r="29" spans="2:10" ht="68.25" hidden="1" customHeight="1" thickBot="1">
      <c r="B29" s="1" t="s">
        <v>56</v>
      </c>
      <c r="C29" s="41"/>
      <c r="D29" s="41" t="s">
        <v>57</v>
      </c>
      <c r="E29" s="58">
        <v>130</v>
      </c>
      <c r="F29" s="63">
        <v>131</v>
      </c>
      <c r="G29" s="41"/>
      <c r="H29" s="70"/>
      <c r="I29" s="70"/>
      <c r="J29" s="70"/>
    </row>
    <row r="30" spans="2:10" ht="48" thickBot="1">
      <c r="B30" s="1" t="s">
        <v>58</v>
      </c>
      <c r="C30" s="41"/>
      <c r="D30" s="16" t="s">
        <v>59</v>
      </c>
      <c r="E30" s="58">
        <v>130</v>
      </c>
      <c r="F30" s="64">
        <v>131</v>
      </c>
      <c r="G30" s="41"/>
      <c r="H30" s="113">
        <v>30000</v>
      </c>
      <c r="I30" s="113">
        <f>H30</f>
        <v>30000</v>
      </c>
      <c r="J30" s="113">
        <f>H30</f>
        <v>30000</v>
      </c>
    </row>
    <row r="31" spans="2:10" ht="48" hidden="1" customHeight="1" thickBot="1">
      <c r="B31" s="1" t="s">
        <v>60</v>
      </c>
      <c r="C31" s="41"/>
      <c r="D31" s="16" t="s">
        <v>61</v>
      </c>
      <c r="E31" s="58">
        <v>130</v>
      </c>
      <c r="F31" s="63">
        <v>131</v>
      </c>
      <c r="G31" s="41"/>
      <c r="H31" s="70"/>
      <c r="I31" s="70"/>
      <c r="J31" s="70"/>
    </row>
    <row r="32" spans="2:10" ht="75.75" hidden="1" customHeight="1" thickBot="1">
      <c r="B32" s="1" t="s">
        <v>202</v>
      </c>
      <c r="C32" s="41"/>
      <c r="D32" s="16" t="s">
        <v>62</v>
      </c>
      <c r="E32" s="58">
        <v>130</v>
      </c>
      <c r="F32" s="63">
        <v>131</v>
      </c>
      <c r="G32" s="41"/>
      <c r="H32" s="113"/>
      <c r="I32" s="113"/>
      <c r="J32" s="113"/>
    </row>
    <row r="33" spans="2:10" ht="16.5" thickBot="1">
      <c r="B33" s="28" t="s">
        <v>63</v>
      </c>
      <c r="C33" s="42"/>
      <c r="D33" s="42"/>
      <c r="E33" s="57">
        <v>130</v>
      </c>
      <c r="F33" s="62">
        <v>131</v>
      </c>
      <c r="G33" s="42"/>
      <c r="H33" s="71">
        <f>H34+H35+H36+H37</f>
        <v>150000</v>
      </c>
      <c r="I33" s="71">
        <f t="shared" ref="I33:J33" si="3">I34+I35+I36+I37</f>
        <v>150000</v>
      </c>
      <c r="J33" s="71">
        <f t="shared" si="3"/>
        <v>150000</v>
      </c>
    </row>
    <row r="34" spans="2:10" ht="32.25" thickBot="1">
      <c r="B34" s="17" t="s">
        <v>64</v>
      </c>
      <c r="C34" s="41"/>
      <c r="D34" s="16" t="s">
        <v>65</v>
      </c>
      <c r="E34" s="58">
        <v>130</v>
      </c>
      <c r="F34" s="64">
        <v>131</v>
      </c>
      <c r="G34" s="41"/>
      <c r="H34" s="113">
        <v>20000</v>
      </c>
      <c r="I34" s="113">
        <f>H34</f>
        <v>20000</v>
      </c>
      <c r="J34" s="113">
        <f>H34</f>
        <v>20000</v>
      </c>
    </row>
    <row r="35" spans="2:10" ht="63.75" thickBot="1">
      <c r="B35" s="17" t="s">
        <v>66</v>
      </c>
      <c r="C35" s="41"/>
      <c r="D35" s="16" t="s">
        <v>67</v>
      </c>
      <c r="E35" s="58">
        <v>130</v>
      </c>
      <c r="F35" s="63">
        <v>131</v>
      </c>
      <c r="G35" s="41"/>
      <c r="H35" s="113">
        <v>130000</v>
      </c>
      <c r="I35" s="113">
        <f>H35</f>
        <v>130000</v>
      </c>
      <c r="J35" s="113">
        <f>H35</f>
        <v>130000</v>
      </c>
    </row>
    <row r="36" spans="2:10" ht="48" hidden="1" thickBot="1">
      <c r="B36" s="17" t="s">
        <v>68</v>
      </c>
      <c r="C36" s="41"/>
      <c r="D36" s="16" t="s">
        <v>69</v>
      </c>
      <c r="E36" s="58">
        <v>130</v>
      </c>
      <c r="F36" s="63">
        <v>131</v>
      </c>
      <c r="G36" s="41"/>
      <c r="H36" s="70"/>
      <c r="I36" s="70"/>
      <c r="J36" s="70"/>
    </row>
    <row r="37" spans="2:10" ht="48" hidden="1" thickBot="1">
      <c r="B37" s="17" t="s">
        <v>70</v>
      </c>
      <c r="C37" s="41"/>
      <c r="D37" s="16" t="s">
        <v>71</v>
      </c>
      <c r="E37" s="58">
        <v>130</v>
      </c>
      <c r="F37" s="63">
        <v>131</v>
      </c>
      <c r="G37" s="41"/>
      <c r="H37" s="70"/>
      <c r="I37" s="70"/>
      <c r="J37" s="70"/>
    </row>
    <row r="38" spans="2:10" ht="32.25" thickBot="1">
      <c r="B38" s="6" t="s">
        <v>72</v>
      </c>
      <c r="C38" s="31">
        <v>1300</v>
      </c>
      <c r="D38" s="41"/>
      <c r="E38" s="58">
        <v>140</v>
      </c>
      <c r="F38" s="60"/>
      <c r="G38" s="31" t="s">
        <v>39</v>
      </c>
      <c r="H38" s="70"/>
      <c r="I38" s="70"/>
      <c r="J38" s="70"/>
    </row>
    <row r="39" spans="2:10" ht="16.5" thickBot="1">
      <c r="B39" s="6" t="s">
        <v>5</v>
      </c>
      <c r="C39" s="31">
        <v>1310</v>
      </c>
      <c r="D39" s="41"/>
      <c r="E39" s="58">
        <v>140</v>
      </c>
      <c r="F39" s="60"/>
      <c r="G39" s="41"/>
      <c r="H39" s="70"/>
      <c r="I39" s="70"/>
      <c r="J39" s="70"/>
    </row>
    <row r="40" spans="2:10" ht="16.5" thickBot="1">
      <c r="B40" s="18" t="s">
        <v>9</v>
      </c>
      <c r="C40" s="41"/>
      <c r="D40" s="41"/>
      <c r="E40" s="56"/>
      <c r="F40" s="60"/>
      <c r="G40" s="41"/>
      <c r="H40" s="70"/>
      <c r="I40" s="70"/>
      <c r="J40" s="70"/>
    </row>
    <row r="41" spans="2:10" ht="32.25" thickBot="1">
      <c r="B41" s="6" t="s">
        <v>73</v>
      </c>
      <c r="C41" s="31">
        <v>1400</v>
      </c>
      <c r="D41" s="41"/>
      <c r="E41" s="58">
        <v>150</v>
      </c>
      <c r="F41" s="60"/>
      <c r="G41" s="31" t="s">
        <v>39</v>
      </c>
      <c r="H41" s="70"/>
      <c r="I41" s="70"/>
      <c r="J41" s="70"/>
    </row>
    <row r="42" spans="2:10" ht="16.5" thickBot="1">
      <c r="B42" s="6" t="s">
        <v>5</v>
      </c>
      <c r="C42" s="31">
        <v>1410</v>
      </c>
      <c r="D42" s="41"/>
      <c r="E42" s="58">
        <v>150</v>
      </c>
      <c r="F42" s="60"/>
      <c r="G42" s="41"/>
      <c r="H42" s="70"/>
      <c r="I42" s="70"/>
      <c r="J42" s="70"/>
    </row>
    <row r="43" spans="2:10" ht="16.5" thickBot="1">
      <c r="B43" s="18" t="s">
        <v>9</v>
      </c>
      <c r="C43" s="41"/>
      <c r="D43" s="41"/>
      <c r="E43" s="56"/>
      <c r="F43" s="60"/>
      <c r="G43" s="41"/>
      <c r="H43" s="70"/>
      <c r="I43" s="70"/>
      <c r="J43" s="70"/>
    </row>
    <row r="44" spans="2:10" ht="16.5" thickBot="1">
      <c r="B44" s="28" t="s">
        <v>74</v>
      </c>
      <c r="C44" s="26">
        <v>1500</v>
      </c>
      <c r="D44" s="42"/>
      <c r="E44" s="57">
        <v>180</v>
      </c>
      <c r="F44" s="65"/>
      <c r="G44" s="26" t="s">
        <v>39</v>
      </c>
      <c r="H44" s="71"/>
      <c r="I44" s="71"/>
      <c r="J44" s="71"/>
    </row>
    <row r="45" spans="2:10" ht="16.5" thickBot="1">
      <c r="B45" s="6" t="s">
        <v>5</v>
      </c>
      <c r="C45" s="41"/>
      <c r="D45" s="41"/>
      <c r="E45" s="56"/>
      <c r="F45" s="60"/>
      <c r="G45" s="41"/>
      <c r="H45" s="70"/>
      <c r="I45" s="70"/>
      <c r="J45" s="70"/>
    </row>
    <row r="46" spans="2:10" ht="16.5" thickBot="1">
      <c r="B46" s="28" t="s">
        <v>75</v>
      </c>
      <c r="C46" s="26">
        <v>1510</v>
      </c>
      <c r="D46" s="42"/>
      <c r="E46" s="45">
        <v>150</v>
      </c>
      <c r="F46" s="61">
        <v>152</v>
      </c>
      <c r="G46" s="42"/>
      <c r="H46" s="71">
        <f>H47+H48+H49+H50+H51</f>
        <v>570400</v>
      </c>
      <c r="I46" s="71">
        <f t="shared" ref="I46:J46" si="4">I47+I48+I49+I50+I51</f>
        <v>48000</v>
      </c>
      <c r="J46" s="71">
        <f t="shared" si="4"/>
        <v>48000</v>
      </c>
    </row>
    <row r="47" spans="2:10" ht="162" customHeight="1" thickBot="1">
      <c r="B47" s="1" t="s">
        <v>76</v>
      </c>
      <c r="C47" s="31"/>
      <c r="D47" s="41" t="s">
        <v>77</v>
      </c>
      <c r="E47" s="40">
        <v>150</v>
      </c>
      <c r="F47" s="59">
        <v>152</v>
      </c>
      <c r="G47" s="41"/>
      <c r="H47" s="113">
        <v>48000</v>
      </c>
      <c r="I47" s="113">
        <f>H47</f>
        <v>48000</v>
      </c>
      <c r="J47" s="113">
        <f>H47</f>
        <v>48000</v>
      </c>
    </row>
    <row r="48" spans="2:10" ht="63.75" thickBot="1">
      <c r="B48" s="1" t="s">
        <v>79</v>
      </c>
      <c r="C48" s="31"/>
      <c r="D48" s="41" t="s">
        <v>80</v>
      </c>
      <c r="E48" s="40">
        <v>150</v>
      </c>
      <c r="F48" s="59">
        <v>152</v>
      </c>
      <c r="G48" s="41"/>
      <c r="H48" s="113">
        <v>80000</v>
      </c>
      <c r="I48" s="113"/>
      <c r="J48" s="113"/>
    </row>
    <row r="49" spans="2:10" ht="48" hidden="1" thickBot="1">
      <c r="B49" s="1" t="s">
        <v>81</v>
      </c>
      <c r="C49" s="31"/>
      <c r="D49" s="41" t="s">
        <v>82</v>
      </c>
      <c r="E49" s="40">
        <v>150</v>
      </c>
      <c r="F49" s="59">
        <v>152</v>
      </c>
      <c r="G49" s="41"/>
      <c r="H49" s="113"/>
      <c r="I49" s="113"/>
      <c r="J49" s="113"/>
    </row>
    <row r="50" spans="2:10" ht="48" thickBot="1">
      <c r="B50" s="1" t="s">
        <v>83</v>
      </c>
      <c r="C50" s="31"/>
      <c r="D50" s="41" t="s">
        <v>84</v>
      </c>
      <c r="E50" s="40">
        <v>150</v>
      </c>
      <c r="F50" s="59">
        <v>152</v>
      </c>
      <c r="G50" s="41"/>
      <c r="H50" s="113">
        <v>40000</v>
      </c>
      <c r="I50" s="113">
        <v>0</v>
      </c>
      <c r="J50" s="113">
        <v>0</v>
      </c>
    </row>
    <row r="51" spans="2:10" ht="82.5" customHeight="1" thickBot="1">
      <c r="B51" s="1" t="s">
        <v>138</v>
      </c>
      <c r="C51" s="31"/>
      <c r="D51" s="114" t="s">
        <v>85</v>
      </c>
      <c r="E51" s="40">
        <v>150</v>
      </c>
      <c r="F51" s="59">
        <v>152</v>
      </c>
      <c r="G51" s="27"/>
      <c r="H51" s="113">
        <v>402400</v>
      </c>
      <c r="I51" s="70"/>
      <c r="J51" s="70"/>
    </row>
    <row r="52" spans="2:10" ht="32.25" thickBot="1">
      <c r="B52" s="6" t="s">
        <v>86</v>
      </c>
      <c r="C52" s="31">
        <v>1520</v>
      </c>
      <c r="D52" s="41"/>
      <c r="E52" s="40">
        <v>180</v>
      </c>
      <c r="F52" s="59"/>
      <c r="G52" s="41"/>
      <c r="H52" s="70"/>
      <c r="I52" s="70"/>
      <c r="J52" s="70"/>
    </row>
    <row r="53" spans="2:10" ht="16.5" thickBot="1">
      <c r="B53" s="18" t="s">
        <v>9</v>
      </c>
      <c r="C53" s="41"/>
      <c r="D53" s="41"/>
      <c r="E53" s="40"/>
      <c r="F53" s="59"/>
      <c r="G53" s="41"/>
      <c r="H53" s="70"/>
      <c r="I53" s="70"/>
      <c r="J53" s="70"/>
    </row>
    <row r="54" spans="2:10" ht="16.5" thickBot="1">
      <c r="B54" s="6" t="s">
        <v>87</v>
      </c>
      <c r="C54" s="31">
        <v>1600</v>
      </c>
      <c r="D54" s="31" t="s">
        <v>39</v>
      </c>
      <c r="E54" s="40" t="s">
        <v>39</v>
      </c>
      <c r="F54" s="59" t="s">
        <v>39</v>
      </c>
      <c r="G54" s="31" t="s">
        <v>39</v>
      </c>
      <c r="H54" s="70"/>
      <c r="I54" s="70"/>
      <c r="J54" s="70"/>
    </row>
    <row r="55" spans="2:10" ht="16.5" thickBot="1">
      <c r="B55" s="6" t="s">
        <v>5</v>
      </c>
      <c r="C55" s="41"/>
      <c r="D55" s="41"/>
      <c r="E55" s="40"/>
      <c r="F55" s="59"/>
      <c r="G55" s="41"/>
      <c r="H55" s="70"/>
      <c r="I55" s="70"/>
      <c r="J55" s="70"/>
    </row>
    <row r="56" spans="2:10" ht="16.5" thickBot="1">
      <c r="B56" s="18" t="s">
        <v>9</v>
      </c>
      <c r="C56" s="31">
        <v>1610</v>
      </c>
      <c r="D56" s="41"/>
      <c r="E56" s="40"/>
      <c r="F56" s="59"/>
      <c r="G56" s="41"/>
      <c r="H56" s="70"/>
      <c r="I56" s="70"/>
      <c r="J56" s="70"/>
    </row>
    <row r="57" spans="2:10" ht="16.5" thickBot="1">
      <c r="B57" s="49" t="s">
        <v>88</v>
      </c>
      <c r="C57" s="50">
        <v>1680</v>
      </c>
      <c r="D57" s="3"/>
      <c r="E57" s="43"/>
      <c r="F57" s="59"/>
      <c r="G57" s="3"/>
      <c r="H57" s="73"/>
      <c r="I57" s="73"/>
      <c r="J57" s="73"/>
    </row>
    <row r="58" spans="2:10" ht="16.5" thickBot="1">
      <c r="B58" s="51" t="s">
        <v>89</v>
      </c>
      <c r="C58" s="52"/>
      <c r="D58" s="52"/>
      <c r="E58" s="53"/>
      <c r="F58" s="59"/>
      <c r="G58" s="52"/>
      <c r="H58" s="74"/>
      <c r="I58" s="74"/>
      <c r="J58" s="75"/>
    </row>
    <row r="59" spans="2:10" ht="48" thickBot="1">
      <c r="B59" s="6" t="s">
        <v>90</v>
      </c>
      <c r="C59" s="31">
        <v>1681</v>
      </c>
      <c r="D59" s="41"/>
      <c r="E59" s="44">
        <v>510</v>
      </c>
      <c r="F59" s="59"/>
      <c r="G59" s="41"/>
      <c r="H59" s="70"/>
      <c r="I59" s="70"/>
      <c r="J59" s="70"/>
    </row>
    <row r="60" spans="2:10" ht="16.5" thickBot="1">
      <c r="B60" s="6"/>
      <c r="C60" s="41"/>
      <c r="D60" s="41"/>
      <c r="E60" s="40"/>
      <c r="F60" s="59"/>
      <c r="G60" s="41"/>
      <c r="H60" s="70"/>
      <c r="I60" s="70"/>
      <c r="J60" s="70"/>
    </row>
    <row r="61" spans="2:10" ht="16.5" thickBot="1">
      <c r="B61" s="19" t="s">
        <v>91</v>
      </c>
      <c r="C61" s="26">
        <v>2000</v>
      </c>
      <c r="D61" s="26" t="s">
        <v>39</v>
      </c>
      <c r="E61" s="46" t="s">
        <v>39</v>
      </c>
      <c r="F61" s="66" t="s">
        <v>39</v>
      </c>
      <c r="G61" s="26" t="s">
        <v>39</v>
      </c>
      <c r="H61" s="79">
        <f>H62+H96+H105</f>
        <v>3587650.8</v>
      </c>
      <c r="I61" s="79">
        <f t="shared" ref="I61:J61" si="5">I62+I96+I105</f>
        <v>2920020.41</v>
      </c>
      <c r="J61" s="79">
        <f t="shared" si="5"/>
        <v>2920020.41</v>
      </c>
    </row>
    <row r="62" spans="2:10" ht="16.5" thickBot="1">
      <c r="B62" s="65" t="s">
        <v>92</v>
      </c>
      <c r="C62" s="141">
        <v>2100</v>
      </c>
      <c r="D62" s="143"/>
      <c r="E62" s="65" t="s">
        <v>94</v>
      </c>
      <c r="F62" s="66"/>
      <c r="G62" s="137"/>
      <c r="H62" s="139">
        <f>H65+H78</f>
        <v>2017223.38</v>
      </c>
      <c r="I62" s="139">
        <f t="shared" ref="I62:J62" si="6">I65+I78</f>
        <v>2015620.4100000001</v>
      </c>
      <c r="J62" s="139">
        <f t="shared" si="6"/>
        <v>2015620.4100000001</v>
      </c>
    </row>
    <row r="63" spans="2:10" ht="16.5" thickBot="1">
      <c r="B63" s="28" t="s">
        <v>93</v>
      </c>
      <c r="C63" s="142"/>
      <c r="D63" s="144"/>
      <c r="E63" s="47"/>
      <c r="F63" s="66"/>
      <c r="G63" s="138"/>
      <c r="H63" s="140"/>
      <c r="I63" s="140"/>
      <c r="J63" s="140"/>
    </row>
    <row r="64" spans="2:10" ht="16.5" thickBot="1">
      <c r="B64" s="6" t="s">
        <v>5</v>
      </c>
      <c r="C64" s="41"/>
      <c r="D64" s="41"/>
      <c r="E64" s="40"/>
      <c r="F64" s="67"/>
      <c r="G64" s="41"/>
      <c r="H64" s="70"/>
      <c r="I64" s="70"/>
      <c r="J64" s="70"/>
    </row>
    <row r="65" spans="2:10" ht="16.5" thickBot="1">
      <c r="B65" s="6" t="s">
        <v>95</v>
      </c>
      <c r="C65" s="31">
        <v>2110</v>
      </c>
      <c r="D65" s="41"/>
      <c r="E65" s="40">
        <v>111</v>
      </c>
      <c r="F65" s="59"/>
      <c r="G65" s="27"/>
      <c r="H65" s="79">
        <f>H66+H67+H68+H69+H70+H71</f>
        <v>1552500</v>
      </c>
      <c r="I65" s="79">
        <f t="shared" ref="I65:J65" si="7">I66+I67+I68+I69+I70+I71</f>
        <v>1552500</v>
      </c>
      <c r="J65" s="79">
        <f t="shared" si="7"/>
        <v>1552500</v>
      </c>
    </row>
    <row r="66" spans="2:10" ht="16.5" thickBot="1">
      <c r="B66" s="7"/>
      <c r="C66" s="27"/>
      <c r="D66" s="69" t="s">
        <v>7</v>
      </c>
      <c r="E66" s="40">
        <v>111</v>
      </c>
      <c r="F66" s="59">
        <v>211</v>
      </c>
      <c r="G66" s="27"/>
      <c r="H66" s="113">
        <v>707500</v>
      </c>
      <c r="I66" s="113">
        <f>H66</f>
        <v>707500</v>
      </c>
      <c r="J66" s="113">
        <f>H66</f>
        <v>707500</v>
      </c>
    </row>
    <row r="67" spans="2:10" ht="16.5" hidden="1" thickBot="1">
      <c r="B67" s="7"/>
      <c r="C67" s="27"/>
      <c r="D67" s="69" t="s">
        <v>7</v>
      </c>
      <c r="E67" s="40">
        <v>111</v>
      </c>
      <c r="F67" s="59">
        <v>266</v>
      </c>
      <c r="G67" s="27"/>
      <c r="H67" s="70"/>
      <c r="I67" s="70"/>
      <c r="J67" s="70"/>
    </row>
    <row r="68" spans="2:10" ht="16.5" thickBot="1">
      <c r="B68" s="6"/>
      <c r="C68" s="31"/>
      <c r="D68" s="41" t="s">
        <v>2</v>
      </c>
      <c r="E68" s="40">
        <v>111</v>
      </c>
      <c r="F68" s="59">
        <v>211</v>
      </c>
      <c r="G68" s="27"/>
      <c r="H68" s="113">
        <v>845000</v>
      </c>
      <c r="I68" s="113">
        <f>H68</f>
        <v>845000</v>
      </c>
      <c r="J68" s="113">
        <f>H68</f>
        <v>845000</v>
      </c>
    </row>
    <row r="69" spans="2:10" ht="16.5" hidden="1" thickBot="1">
      <c r="B69" s="1"/>
      <c r="C69" s="31"/>
      <c r="D69" s="41" t="s">
        <v>2</v>
      </c>
      <c r="E69" s="40">
        <v>111</v>
      </c>
      <c r="F69" s="59">
        <v>266</v>
      </c>
      <c r="G69" s="27"/>
      <c r="H69" s="70"/>
      <c r="I69" s="70"/>
      <c r="J69" s="70"/>
    </row>
    <row r="70" spans="2:10" ht="16.5" hidden="1" thickBot="1">
      <c r="B70" s="1"/>
      <c r="C70" s="31"/>
      <c r="D70" s="41" t="s">
        <v>0</v>
      </c>
      <c r="E70" s="40">
        <v>111</v>
      </c>
      <c r="F70" s="59">
        <v>211</v>
      </c>
      <c r="G70" s="27"/>
      <c r="H70" s="70"/>
      <c r="I70" s="70"/>
      <c r="J70" s="70"/>
    </row>
    <row r="71" spans="2:10" ht="16.5" hidden="1" thickBot="1">
      <c r="B71" s="1"/>
      <c r="C71" s="31"/>
      <c r="D71" s="41" t="s">
        <v>0</v>
      </c>
      <c r="E71" s="40">
        <v>111</v>
      </c>
      <c r="F71" s="59">
        <v>266</v>
      </c>
      <c r="G71" s="27"/>
      <c r="H71" s="70"/>
      <c r="I71" s="70"/>
      <c r="J71" s="70"/>
    </row>
    <row r="72" spans="2:10" ht="15.75" customHeight="1">
      <c r="B72" s="127" t="s">
        <v>1</v>
      </c>
      <c r="C72" s="129">
        <v>2120</v>
      </c>
      <c r="D72" s="127"/>
      <c r="E72" s="123">
        <v>112</v>
      </c>
      <c r="F72" s="125"/>
      <c r="G72" s="133"/>
      <c r="H72" s="121">
        <f>H74+H75+H76+H77</f>
        <v>0</v>
      </c>
      <c r="I72" s="121">
        <f t="shared" ref="I72:J72" si="8">I74+I75+I76+I77</f>
        <v>0</v>
      </c>
      <c r="J72" s="121">
        <f t="shared" si="8"/>
        <v>0</v>
      </c>
    </row>
    <row r="73" spans="2:10" ht="15.75" customHeight="1" thickBot="1">
      <c r="B73" s="128"/>
      <c r="C73" s="130"/>
      <c r="D73" s="128"/>
      <c r="E73" s="124"/>
      <c r="F73" s="126"/>
      <c r="G73" s="134"/>
      <c r="H73" s="122"/>
      <c r="I73" s="122"/>
      <c r="J73" s="122"/>
    </row>
    <row r="74" spans="2:10" ht="16.5" hidden="1" thickBot="1">
      <c r="B74" s="6"/>
      <c r="C74" s="31"/>
      <c r="D74" s="41" t="s">
        <v>2</v>
      </c>
      <c r="E74" s="40">
        <v>112</v>
      </c>
      <c r="F74" s="59">
        <v>266</v>
      </c>
      <c r="G74" s="27"/>
      <c r="H74" s="70"/>
      <c r="I74" s="70">
        <f>H74</f>
        <v>0</v>
      </c>
      <c r="J74" s="70">
        <f>H74</f>
        <v>0</v>
      </c>
    </row>
    <row r="75" spans="2:10" ht="16.5" hidden="1" thickBot="1">
      <c r="B75" s="6"/>
      <c r="C75" s="31"/>
      <c r="D75" s="41" t="s">
        <v>3</v>
      </c>
      <c r="E75" s="40">
        <v>112</v>
      </c>
      <c r="F75" s="59">
        <v>226</v>
      </c>
      <c r="G75" s="27"/>
      <c r="H75" s="70"/>
      <c r="I75" s="70">
        <f t="shared" ref="I75:I77" si="9">H75</f>
        <v>0</v>
      </c>
      <c r="J75" s="70">
        <f t="shared" ref="J75:J77" si="10">H75</f>
        <v>0</v>
      </c>
    </row>
    <row r="76" spans="2:10" ht="16.5" hidden="1" thickBot="1">
      <c r="B76" s="6"/>
      <c r="C76" s="31"/>
      <c r="D76" s="41" t="s">
        <v>3</v>
      </c>
      <c r="E76" s="40">
        <v>112</v>
      </c>
      <c r="F76" s="59">
        <v>222</v>
      </c>
      <c r="G76" s="27"/>
      <c r="H76" s="70"/>
      <c r="I76" s="70">
        <f t="shared" si="9"/>
        <v>0</v>
      </c>
      <c r="J76" s="70">
        <f t="shared" si="10"/>
        <v>0</v>
      </c>
    </row>
    <row r="77" spans="2:10" ht="16.5" hidden="1" thickBot="1">
      <c r="B77" s="6"/>
      <c r="C77" s="31"/>
      <c r="D77" s="41" t="s">
        <v>3</v>
      </c>
      <c r="E77" s="40">
        <v>112</v>
      </c>
      <c r="F77" s="59">
        <v>212</v>
      </c>
      <c r="G77" s="27"/>
      <c r="H77" s="70"/>
      <c r="I77" s="70">
        <f t="shared" si="9"/>
        <v>0</v>
      </c>
      <c r="J77" s="70">
        <f t="shared" si="10"/>
        <v>0</v>
      </c>
    </row>
    <row r="78" spans="2:10" ht="47.25" customHeight="1">
      <c r="B78" s="127" t="s">
        <v>4</v>
      </c>
      <c r="C78" s="129">
        <v>2130</v>
      </c>
      <c r="D78" s="127"/>
      <c r="E78" s="123">
        <v>119</v>
      </c>
      <c r="F78" s="125"/>
      <c r="G78" s="133"/>
      <c r="H78" s="135">
        <f>H81</f>
        <v>464723.38</v>
      </c>
      <c r="I78" s="135">
        <f t="shared" ref="I78:J78" si="11">I81</f>
        <v>463120.41000000003</v>
      </c>
      <c r="J78" s="135">
        <f t="shared" si="11"/>
        <v>463120.41000000003</v>
      </c>
    </row>
    <row r="79" spans="2:10" ht="15.75" customHeight="1" thickBot="1">
      <c r="B79" s="128"/>
      <c r="C79" s="130"/>
      <c r="D79" s="128"/>
      <c r="E79" s="124"/>
      <c r="F79" s="126"/>
      <c r="G79" s="134"/>
      <c r="H79" s="136"/>
      <c r="I79" s="136"/>
      <c r="J79" s="136"/>
    </row>
    <row r="80" spans="2:10" ht="16.5" thickBot="1">
      <c r="B80" s="6" t="s">
        <v>5</v>
      </c>
      <c r="C80" s="41"/>
      <c r="D80" s="41"/>
      <c r="E80" s="40"/>
      <c r="F80" s="59"/>
      <c r="G80" s="41"/>
      <c r="H80" s="70"/>
      <c r="I80" s="70"/>
      <c r="J80" s="70"/>
    </row>
    <row r="81" spans="2:10" ht="16.5" thickBot="1">
      <c r="B81" s="6" t="s">
        <v>6</v>
      </c>
      <c r="C81" s="31">
        <v>2131</v>
      </c>
      <c r="D81" s="41"/>
      <c r="E81" s="40">
        <v>119</v>
      </c>
      <c r="F81" s="59"/>
      <c r="G81" s="27"/>
      <c r="H81" s="79">
        <f>H82+H83+H84+H85</f>
        <v>464723.38</v>
      </c>
      <c r="I81" s="79">
        <f t="shared" ref="I81:J81" si="12">I82+I83+I84</f>
        <v>463120.41000000003</v>
      </c>
      <c r="J81" s="79">
        <f t="shared" si="12"/>
        <v>463120.41000000003</v>
      </c>
    </row>
    <row r="82" spans="2:10" ht="16.5" thickBot="1">
      <c r="B82" s="7"/>
      <c r="C82" s="27"/>
      <c r="D82" s="69" t="s">
        <v>7</v>
      </c>
      <c r="E82" s="40">
        <v>119</v>
      </c>
      <c r="F82" s="59">
        <v>213</v>
      </c>
      <c r="G82" s="27"/>
      <c r="H82" s="113">
        <v>213700</v>
      </c>
      <c r="I82" s="113">
        <f>H82</f>
        <v>213700</v>
      </c>
      <c r="J82" s="113">
        <f>H82</f>
        <v>213700</v>
      </c>
    </row>
    <row r="83" spans="2:10" ht="16.5" thickBot="1">
      <c r="B83" s="6"/>
      <c r="C83" s="31"/>
      <c r="D83" s="41" t="s">
        <v>2</v>
      </c>
      <c r="E83" s="40">
        <v>119</v>
      </c>
      <c r="F83" s="59">
        <v>213</v>
      </c>
      <c r="G83" s="27"/>
      <c r="H83" s="113">
        <v>249420.41</v>
      </c>
      <c r="I83" s="113">
        <f>H83</f>
        <v>249420.41</v>
      </c>
      <c r="J83" s="113">
        <f>H83</f>
        <v>249420.41</v>
      </c>
    </row>
    <row r="84" spans="2:10" ht="16.5" hidden="1" thickBot="1">
      <c r="B84" s="6"/>
      <c r="C84" s="31"/>
      <c r="D84" s="41" t="s">
        <v>0</v>
      </c>
      <c r="E84" s="40">
        <v>119</v>
      </c>
      <c r="F84" s="59">
        <v>213</v>
      </c>
      <c r="G84" s="27"/>
      <c r="H84" s="70"/>
      <c r="I84" s="70"/>
      <c r="J84" s="70"/>
    </row>
    <row r="85" spans="2:10" ht="16.5" thickBot="1">
      <c r="B85" s="109"/>
      <c r="C85" s="110"/>
      <c r="D85" s="112" t="s">
        <v>41</v>
      </c>
      <c r="E85" s="40">
        <v>119</v>
      </c>
      <c r="F85" s="59">
        <v>213</v>
      </c>
      <c r="G85" s="111"/>
      <c r="H85" s="113">
        <v>1602.97</v>
      </c>
      <c r="I85" s="70"/>
      <c r="J85" s="70"/>
    </row>
    <row r="86" spans="2:10" ht="16.5" thickBot="1">
      <c r="B86" s="6" t="s">
        <v>8</v>
      </c>
      <c r="C86" s="31">
        <v>2132</v>
      </c>
      <c r="D86" s="41"/>
      <c r="E86" s="40">
        <v>119</v>
      </c>
      <c r="F86" s="59"/>
      <c r="G86" s="41"/>
      <c r="H86" s="70"/>
      <c r="I86" s="70"/>
      <c r="J86" s="70"/>
    </row>
    <row r="87" spans="2:10" ht="16.5" thickBot="1">
      <c r="B87" s="4" t="s">
        <v>9</v>
      </c>
      <c r="C87" s="41"/>
      <c r="D87" s="41"/>
      <c r="E87" s="40"/>
      <c r="F87" s="59"/>
      <c r="G87" s="41"/>
      <c r="H87" s="70"/>
      <c r="I87" s="70"/>
      <c r="J87" s="70"/>
    </row>
    <row r="88" spans="2:10" ht="32.25" thickBot="1">
      <c r="B88" s="6" t="s">
        <v>10</v>
      </c>
      <c r="C88" s="31">
        <v>2200</v>
      </c>
      <c r="D88" s="41"/>
      <c r="E88" s="40">
        <v>300</v>
      </c>
      <c r="F88" s="59"/>
      <c r="G88" s="41"/>
      <c r="H88" s="70"/>
      <c r="I88" s="70"/>
      <c r="J88" s="70"/>
    </row>
    <row r="89" spans="2:10" ht="16.5" thickBot="1">
      <c r="B89" s="6" t="s">
        <v>5</v>
      </c>
      <c r="C89" s="41"/>
      <c r="D89" s="41"/>
      <c r="E89" s="40"/>
      <c r="F89" s="59"/>
      <c r="G89" s="41"/>
      <c r="H89" s="70"/>
      <c r="I89" s="70"/>
      <c r="J89" s="70"/>
    </row>
    <row r="90" spans="2:10" ht="48" thickBot="1">
      <c r="B90" s="6" t="s">
        <v>96</v>
      </c>
      <c r="C90" s="31">
        <v>2210</v>
      </c>
      <c r="D90" s="41"/>
      <c r="E90" s="40">
        <v>320</v>
      </c>
      <c r="F90" s="59"/>
      <c r="G90" s="41"/>
      <c r="H90" s="70"/>
      <c r="I90" s="70"/>
      <c r="J90" s="70"/>
    </row>
    <row r="91" spans="2:10" ht="16.5" thickBot="1">
      <c r="B91" s="6" t="s">
        <v>89</v>
      </c>
      <c r="C91" s="41"/>
      <c r="D91" s="41"/>
      <c r="E91" s="40"/>
      <c r="F91" s="59"/>
      <c r="G91" s="41"/>
      <c r="H91" s="70"/>
      <c r="I91" s="70"/>
      <c r="J91" s="70"/>
    </row>
    <row r="92" spans="2:10" ht="48" thickBot="1">
      <c r="B92" s="6" t="s">
        <v>97</v>
      </c>
      <c r="C92" s="31">
        <v>2211</v>
      </c>
      <c r="D92" s="41"/>
      <c r="E92" s="40">
        <v>321</v>
      </c>
      <c r="F92" s="59"/>
      <c r="G92" s="41"/>
      <c r="H92" s="70"/>
      <c r="I92" s="70"/>
      <c r="J92" s="70"/>
    </row>
    <row r="93" spans="2:10" ht="63.75" thickBot="1">
      <c r="B93" s="6" t="s">
        <v>98</v>
      </c>
      <c r="C93" s="31">
        <v>2220</v>
      </c>
      <c r="D93" s="41"/>
      <c r="E93" s="40">
        <v>340</v>
      </c>
      <c r="F93" s="59"/>
      <c r="G93" s="41"/>
      <c r="H93" s="70"/>
      <c r="I93" s="70"/>
      <c r="J93" s="70"/>
    </row>
    <row r="94" spans="2:10" ht="16.5" thickBot="1">
      <c r="B94" s="6" t="s">
        <v>99</v>
      </c>
      <c r="C94" s="31">
        <v>2230</v>
      </c>
      <c r="D94" s="41"/>
      <c r="E94" s="40">
        <v>350</v>
      </c>
      <c r="F94" s="59"/>
      <c r="G94" s="41"/>
      <c r="H94" s="70"/>
      <c r="I94" s="70"/>
      <c r="J94" s="70"/>
    </row>
    <row r="95" spans="2:10" ht="16.5" thickBot="1">
      <c r="B95" s="6" t="s">
        <v>100</v>
      </c>
      <c r="C95" s="31">
        <v>2240</v>
      </c>
      <c r="D95" s="41"/>
      <c r="E95" s="40">
        <v>360</v>
      </c>
      <c r="F95" s="59"/>
      <c r="G95" s="41"/>
      <c r="H95" s="70"/>
      <c r="I95" s="70"/>
      <c r="J95" s="70"/>
    </row>
    <row r="96" spans="2:10" ht="32.25" thickBot="1">
      <c r="B96" s="28" t="s">
        <v>101</v>
      </c>
      <c r="C96" s="26">
        <v>2300</v>
      </c>
      <c r="D96" s="42"/>
      <c r="E96" s="45">
        <v>850</v>
      </c>
      <c r="F96" s="61"/>
      <c r="G96" s="42"/>
      <c r="H96" s="79">
        <f>H98+H100+H99</f>
        <v>145090</v>
      </c>
      <c r="I96" s="79">
        <f t="shared" ref="I96:J96" si="13">I98+I100</f>
        <v>140400</v>
      </c>
      <c r="J96" s="79">
        <f t="shared" si="13"/>
        <v>140400</v>
      </c>
    </row>
    <row r="97" spans="2:10" ht="16.5" thickBot="1">
      <c r="B97" s="6" t="s">
        <v>89</v>
      </c>
      <c r="C97" s="41"/>
      <c r="D97" s="41"/>
      <c r="E97" s="40"/>
      <c r="F97" s="59"/>
      <c r="G97" s="41"/>
      <c r="H97" s="70"/>
      <c r="I97" s="70"/>
      <c r="J97" s="70"/>
    </row>
    <row r="98" spans="2:10" ht="32.25" thickBot="1">
      <c r="B98" s="6" t="s">
        <v>102</v>
      </c>
      <c r="C98" s="31">
        <v>2310</v>
      </c>
      <c r="D98" s="41" t="s">
        <v>51</v>
      </c>
      <c r="E98" s="40">
        <v>851</v>
      </c>
      <c r="F98" s="59">
        <v>291</v>
      </c>
      <c r="G98" s="27"/>
      <c r="H98" s="113">
        <v>140400</v>
      </c>
      <c r="I98" s="113">
        <f>H98</f>
        <v>140400</v>
      </c>
      <c r="J98" s="113">
        <f>H98</f>
        <v>140400</v>
      </c>
    </row>
    <row r="99" spans="2:10" ht="32.25" thickBot="1">
      <c r="B99" s="109" t="s">
        <v>102</v>
      </c>
      <c r="C99" s="110"/>
      <c r="D99" s="112" t="s">
        <v>201</v>
      </c>
      <c r="E99" s="40">
        <v>851</v>
      </c>
      <c r="F99" s="59">
        <v>291</v>
      </c>
      <c r="G99" s="111"/>
      <c r="H99" s="113">
        <v>4690</v>
      </c>
      <c r="I99" s="113"/>
      <c r="J99" s="113"/>
    </row>
    <row r="100" spans="2:10" ht="32.25" hidden="1" thickBot="1">
      <c r="B100" s="6" t="s">
        <v>103</v>
      </c>
      <c r="C100" s="31">
        <v>2320</v>
      </c>
      <c r="D100" s="112" t="s">
        <v>7</v>
      </c>
      <c r="E100" s="40">
        <v>852</v>
      </c>
      <c r="F100" s="59">
        <v>291</v>
      </c>
      <c r="G100" s="27"/>
      <c r="H100" s="113"/>
      <c r="I100" s="113">
        <f>H100</f>
        <v>0</v>
      </c>
      <c r="J100" s="113">
        <f>H100</f>
        <v>0</v>
      </c>
    </row>
    <row r="101" spans="2:10" ht="15.75" customHeight="1">
      <c r="B101" s="127" t="s">
        <v>104</v>
      </c>
      <c r="C101" s="129">
        <v>2330</v>
      </c>
      <c r="D101" s="127" t="s">
        <v>7</v>
      </c>
      <c r="E101" s="123">
        <v>853</v>
      </c>
      <c r="F101" s="125">
        <v>291</v>
      </c>
      <c r="G101" s="133"/>
      <c r="H101" s="121"/>
      <c r="I101" s="121"/>
      <c r="J101" s="121"/>
    </row>
    <row r="102" spans="2:10" ht="34.5" customHeight="1" thickBot="1">
      <c r="B102" s="128"/>
      <c r="C102" s="130"/>
      <c r="D102" s="128"/>
      <c r="E102" s="124"/>
      <c r="F102" s="126"/>
      <c r="G102" s="134"/>
      <c r="H102" s="122"/>
      <c r="I102" s="122"/>
      <c r="J102" s="122"/>
    </row>
    <row r="103" spans="2:10" ht="32.25" thickBot="1">
      <c r="B103" s="6" t="s">
        <v>105</v>
      </c>
      <c r="C103" s="31">
        <v>2400</v>
      </c>
      <c r="D103" s="41"/>
      <c r="E103" s="40" t="s">
        <v>94</v>
      </c>
      <c r="F103" s="59"/>
      <c r="G103" s="41"/>
      <c r="H103" s="70"/>
      <c r="I103" s="70"/>
      <c r="J103" s="70"/>
    </row>
    <row r="104" spans="2:10" ht="48" thickBot="1">
      <c r="B104" s="6" t="s">
        <v>106</v>
      </c>
      <c r="C104" s="31">
        <v>2420</v>
      </c>
      <c r="D104" s="41"/>
      <c r="E104" s="40">
        <v>831</v>
      </c>
      <c r="F104" s="59"/>
      <c r="G104" s="41"/>
      <c r="H104" s="70"/>
      <c r="I104" s="70"/>
      <c r="J104" s="70"/>
    </row>
    <row r="105" spans="2:10" ht="38.25" customHeight="1" thickBot="1">
      <c r="B105" s="15" t="s">
        <v>107</v>
      </c>
      <c r="C105" s="31">
        <v>2500</v>
      </c>
      <c r="D105" s="41"/>
      <c r="E105" s="40" t="s">
        <v>94</v>
      </c>
      <c r="F105" s="59"/>
      <c r="G105" s="41"/>
      <c r="H105" s="79">
        <f>H110</f>
        <v>1425337.42</v>
      </c>
      <c r="I105" s="79">
        <f t="shared" ref="I105:J105" si="14">I110</f>
        <v>764000</v>
      </c>
      <c r="J105" s="79">
        <f t="shared" si="14"/>
        <v>764000</v>
      </c>
    </row>
    <row r="106" spans="2:10" ht="16.5" thickBot="1">
      <c r="B106" s="6" t="s">
        <v>5</v>
      </c>
      <c r="C106" s="41"/>
      <c r="D106" s="41"/>
      <c r="E106" s="40"/>
      <c r="F106" s="59"/>
      <c r="G106" s="41"/>
      <c r="H106" s="70"/>
      <c r="I106" s="70"/>
      <c r="J106" s="70"/>
    </row>
    <row r="107" spans="2:10" ht="32.25" thickBot="1">
      <c r="B107" s="6" t="s">
        <v>108</v>
      </c>
      <c r="C107" s="31">
        <v>2510</v>
      </c>
      <c r="D107" s="41"/>
      <c r="E107" s="40">
        <v>241</v>
      </c>
      <c r="F107" s="59"/>
      <c r="G107" s="41"/>
      <c r="H107" s="70"/>
      <c r="I107" s="70"/>
      <c r="J107" s="70"/>
    </row>
    <row r="108" spans="2:10" ht="15.75" customHeight="1">
      <c r="B108" s="127" t="s">
        <v>109</v>
      </c>
      <c r="C108" s="129">
        <v>2530</v>
      </c>
      <c r="D108" s="127"/>
      <c r="E108" s="123">
        <v>243</v>
      </c>
      <c r="F108" s="125"/>
      <c r="G108" s="119"/>
      <c r="H108" s="121"/>
      <c r="I108" s="121"/>
      <c r="J108" s="121"/>
    </row>
    <row r="109" spans="2:10" ht="15.75" customHeight="1" thickBot="1">
      <c r="B109" s="128"/>
      <c r="C109" s="130"/>
      <c r="D109" s="128"/>
      <c r="E109" s="124"/>
      <c r="F109" s="126"/>
      <c r="G109" s="120"/>
      <c r="H109" s="122"/>
      <c r="I109" s="122"/>
      <c r="J109" s="122"/>
    </row>
    <row r="110" spans="2:10" ht="32.25" thickBot="1">
      <c r="B110" s="6" t="s">
        <v>110</v>
      </c>
      <c r="C110" s="31">
        <v>2540</v>
      </c>
      <c r="D110" s="41"/>
      <c r="E110" s="40">
        <v>244</v>
      </c>
      <c r="F110" s="59"/>
      <c r="G110" s="41"/>
      <c r="H110" s="79">
        <f>H111+H112+H113+H114+H115+H116+H117+H118+H119+H120+H121+H122+H123+H124+H125+H126+H127+H128+H129+H130+H131+H132+H133+H134+H135+H136+H137+H138+H139+H140+H141+H142+H143+H144</f>
        <v>1425337.42</v>
      </c>
      <c r="I110" s="79">
        <f t="shared" ref="I110:J110" si="15">I111+I112+I113+I114+I115+I116+I117+I118+I119+I120+I121+I122+I123+I124+I125+I126+I127+I128+I129+I130+I131+I132+I133+I134+I135+I136+I137+I138+I139+I140+I141+I142+I143+I144</f>
        <v>764000</v>
      </c>
      <c r="J110" s="79">
        <f t="shared" si="15"/>
        <v>764000</v>
      </c>
    </row>
    <row r="111" spans="2:10" ht="16.5" hidden="1" thickBot="1">
      <c r="B111" s="6" t="s">
        <v>89</v>
      </c>
      <c r="C111" s="41"/>
      <c r="D111" s="41" t="s">
        <v>7</v>
      </c>
      <c r="E111" s="40">
        <v>244</v>
      </c>
      <c r="F111" s="59">
        <v>221</v>
      </c>
      <c r="G111" s="27"/>
      <c r="H111" s="70"/>
      <c r="I111" s="70"/>
      <c r="J111" s="70"/>
    </row>
    <row r="112" spans="2:10" ht="16.5" thickBot="1">
      <c r="B112" s="6" t="s">
        <v>89</v>
      </c>
      <c r="C112" s="41"/>
      <c r="D112" s="41" t="s">
        <v>77</v>
      </c>
      <c r="E112" s="40">
        <v>244</v>
      </c>
      <c r="F112" s="59">
        <v>221</v>
      </c>
      <c r="G112" s="27"/>
      <c r="H112" s="113">
        <v>8000</v>
      </c>
      <c r="I112" s="113">
        <f>H112</f>
        <v>8000</v>
      </c>
      <c r="J112" s="113">
        <f>H112</f>
        <v>8000</v>
      </c>
    </row>
    <row r="113" spans="2:13" ht="16.5" hidden="1" thickBot="1">
      <c r="B113" s="6"/>
      <c r="C113" s="41"/>
      <c r="D113" s="114" t="s">
        <v>55</v>
      </c>
      <c r="E113" s="40">
        <v>244</v>
      </c>
      <c r="F113" s="59">
        <v>222</v>
      </c>
      <c r="G113" s="27"/>
      <c r="H113" s="77">
        <v>0</v>
      </c>
      <c r="I113" s="77">
        <f t="shared" ref="I113:I144" si="16">H113</f>
        <v>0</v>
      </c>
      <c r="J113" s="77">
        <f t="shared" ref="J113:J144" si="17">H113</f>
        <v>0</v>
      </c>
    </row>
    <row r="114" spans="2:13" ht="16.5" hidden="1" thickBot="1">
      <c r="B114" s="6"/>
      <c r="C114" s="41"/>
      <c r="D114" s="114" t="s">
        <v>203</v>
      </c>
      <c r="E114" s="40">
        <v>244</v>
      </c>
      <c r="F114" s="59">
        <v>222</v>
      </c>
      <c r="G114" s="27"/>
      <c r="H114" s="77">
        <v>0</v>
      </c>
      <c r="I114" s="70"/>
      <c r="J114" s="70"/>
    </row>
    <row r="115" spans="2:13" ht="16.5" thickBot="1">
      <c r="B115" s="18" t="s">
        <v>9</v>
      </c>
      <c r="C115" s="41"/>
      <c r="D115" s="41" t="s">
        <v>7</v>
      </c>
      <c r="E115" s="40">
        <v>244</v>
      </c>
      <c r="F115" s="59">
        <v>223</v>
      </c>
      <c r="G115" s="27"/>
      <c r="H115" s="113">
        <v>313300</v>
      </c>
      <c r="I115" s="113">
        <f t="shared" si="16"/>
        <v>313300</v>
      </c>
      <c r="J115" s="113">
        <f t="shared" si="17"/>
        <v>313300</v>
      </c>
    </row>
    <row r="116" spans="2:13" ht="16.5" thickBot="1">
      <c r="B116" s="18"/>
      <c r="C116" s="41"/>
      <c r="D116" s="41" t="s">
        <v>40</v>
      </c>
      <c r="E116" s="40">
        <v>244</v>
      </c>
      <c r="F116" s="59">
        <v>223</v>
      </c>
      <c r="G116" s="27"/>
      <c r="H116" s="113">
        <v>108029.59</v>
      </c>
      <c r="I116" s="70"/>
      <c r="J116" s="70"/>
    </row>
    <row r="117" spans="2:13" ht="16.5" thickBot="1">
      <c r="B117" s="18"/>
      <c r="C117" s="41"/>
      <c r="D117" s="41" t="s">
        <v>7</v>
      </c>
      <c r="E117" s="40">
        <v>244</v>
      </c>
      <c r="F117" s="59">
        <v>225</v>
      </c>
      <c r="G117" s="27"/>
      <c r="H117" s="113">
        <v>72200</v>
      </c>
      <c r="I117" s="113">
        <f t="shared" si="16"/>
        <v>72200</v>
      </c>
      <c r="J117" s="113">
        <f t="shared" si="17"/>
        <v>72200</v>
      </c>
    </row>
    <row r="118" spans="2:13" ht="16.5" thickBot="1">
      <c r="B118" s="18"/>
      <c r="C118" s="41"/>
      <c r="D118" s="41" t="s">
        <v>80</v>
      </c>
      <c r="E118" s="40">
        <v>244</v>
      </c>
      <c r="F118" s="59">
        <v>225</v>
      </c>
      <c r="G118" s="27"/>
      <c r="H118" s="113">
        <v>80000</v>
      </c>
      <c r="I118" s="70"/>
      <c r="J118" s="70"/>
    </row>
    <row r="119" spans="2:13" ht="16.5" thickBot="1">
      <c r="B119" s="18"/>
      <c r="C119" s="41"/>
      <c r="D119" s="114" t="s">
        <v>85</v>
      </c>
      <c r="E119" s="40">
        <v>244</v>
      </c>
      <c r="F119" s="59">
        <v>225</v>
      </c>
      <c r="G119" s="27"/>
      <c r="H119" s="113">
        <v>402400</v>
      </c>
      <c r="I119" s="70"/>
      <c r="J119" s="70"/>
      <c r="M119" s="116"/>
    </row>
    <row r="120" spans="2:13" ht="16.5" hidden="1" thickBot="1">
      <c r="B120" s="18"/>
      <c r="C120" s="41"/>
      <c r="D120" s="41" t="s">
        <v>77</v>
      </c>
      <c r="E120" s="40">
        <v>244</v>
      </c>
      <c r="F120" s="59">
        <v>225</v>
      </c>
      <c r="G120" s="27"/>
      <c r="H120" s="70"/>
      <c r="I120" s="70">
        <f t="shared" si="16"/>
        <v>0</v>
      </c>
      <c r="J120" s="70">
        <f t="shared" si="17"/>
        <v>0</v>
      </c>
    </row>
    <row r="121" spans="2:13" ht="16.5" thickBot="1">
      <c r="B121" s="18"/>
      <c r="C121" s="41"/>
      <c r="D121" s="41" t="s">
        <v>7</v>
      </c>
      <c r="E121" s="40">
        <v>244</v>
      </c>
      <c r="F121" s="59">
        <v>226</v>
      </c>
      <c r="G121" s="27"/>
      <c r="H121" s="113">
        <v>56500</v>
      </c>
      <c r="I121" s="113">
        <f t="shared" si="16"/>
        <v>56500</v>
      </c>
      <c r="J121" s="113">
        <f t="shared" si="17"/>
        <v>56500</v>
      </c>
    </row>
    <row r="122" spans="2:13" ht="16.5" hidden="1" thickBot="1">
      <c r="B122" s="18"/>
      <c r="C122" s="41"/>
      <c r="D122" s="41" t="s">
        <v>65</v>
      </c>
      <c r="E122" s="40">
        <v>244</v>
      </c>
      <c r="F122" s="59">
        <v>226</v>
      </c>
      <c r="G122" s="27"/>
      <c r="H122" s="70"/>
      <c r="I122" s="70">
        <f t="shared" si="16"/>
        <v>0</v>
      </c>
      <c r="J122" s="70">
        <f t="shared" si="17"/>
        <v>0</v>
      </c>
    </row>
    <row r="123" spans="2:13" ht="16.5" hidden="1" thickBot="1">
      <c r="B123" s="18"/>
      <c r="C123" s="41"/>
      <c r="D123" s="41" t="s">
        <v>77</v>
      </c>
      <c r="E123" s="40">
        <v>244</v>
      </c>
      <c r="F123" s="59">
        <v>226</v>
      </c>
      <c r="G123" s="27"/>
      <c r="H123" s="70"/>
      <c r="I123" s="70">
        <f t="shared" si="16"/>
        <v>0</v>
      </c>
      <c r="J123" s="70">
        <f t="shared" si="17"/>
        <v>0</v>
      </c>
    </row>
    <row r="124" spans="2:13" ht="16.5" hidden="1" thickBot="1">
      <c r="B124" s="18"/>
      <c r="C124" s="41"/>
      <c r="D124" s="41" t="s">
        <v>7</v>
      </c>
      <c r="E124" s="40">
        <v>244</v>
      </c>
      <c r="F124" s="59">
        <v>227</v>
      </c>
      <c r="G124" s="27"/>
      <c r="H124" s="113">
        <v>0</v>
      </c>
      <c r="I124" s="113">
        <v>0</v>
      </c>
      <c r="J124" s="113">
        <v>0</v>
      </c>
    </row>
    <row r="125" spans="2:13" ht="16.5" hidden="1" thickBot="1">
      <c r="B125" s="18"/>
      <c r="C125" s="41"/>
      <c r="D125" s="41" t="s">
        <v>78</v>
      </c>
      <c r="E125" s="40">
        <v>244</v>
      </c>
      <c r="F125" s="59">
        <v>310</v>
      </c>
      <c r="G125" s="27"/>
      <c r="H125" s="70"/>
      <c r="I125" s="70">
        <f t="shared" si="16"/>
        <v>0</v>
      </c>
      <c r="J125" s="70">
        <f t="shared" si="17"/>
        <v>0</v>
      </c>
    </row>
    <row r="126" spans="2:13" ht="16.5" thickBot="1">
      <c r="B126" s="18"/>
      <c r="C126" s="41"/>
      <c r="D126" s="41" t="s">
        <v>84</v>
      </c>
      <c r="E126" s="40">
        <v>244</v>
      </c>
      <c r="F126" s="59">
        <v>310</v>
      </c>
      <c r="G126" s="27"/>
      <c r="H126" s="113">
        <v>40000</v>
      </c>
      <c r="I126" s="77"/>
      <c r="J126" s="77"/>
      <c r="M126" s="116"/>
    </row>
    <row r="127" spans="2:13" ht="16.5" hidden="1" thickBot="1">
      <c r="B127" s="18"/>
      <c r="C127" s="41"/>
      <c r="D127" s="41" t="s">
        <v>85</v>
      </c>
      <c r="E127" s="40">
        <v>244</v>
      </c>
      <c r="F127" s="59">
        <v>310</v>
      </c>
      <c r="G127" s="27"/>
      <c r="H127" s="70"/>
      <c r="I127" s="70">
        <f t="shared" si="16"/>
        <v>0</v>
      </c>
      <c r="J127" s="70">
        <f t="shared" si="17"/>
        <v>0</v>
      </c>
    </row>
    <row r="128" spans="2:13" ht="16.5" thickBot="1">
      <c r="B128" s="18"/>
      <c r="C128" s="41"/>
      <c r="D128" s="41" t="s">
        <v>77</v>
      </c>
      <c r="E128" s="40">
        <v>244</v>
      </c>
      <c r="F128" s="59">
        <v>310</v>
      </c>
      <c r="G128" s="27"/>
      <c r="H128" s="113">
        <v>40000</v>
      </c>
      <c r="I128" s="113">
        <f t="shared" si="16"/>
        <v>40000</v>
      </c>
      <c r="J128" s="113">
        <f t="shared" si="17"/>
        <v>40000</v>
      </c>
      <c r="M128" s="116"/>
    </row>
    <row r="129" spans="2:13" ht="16.5" hidden="1" thickBot="1">
      <c r="B129" s="18"/>
      <c r="C129" s="41"/>
      <c r="D129" s="41" t="s">
        <v>7</v>
      </c>
      <c r="E129" s="40">
        <v>244</v>
      </c>
      <c r="F129" s="59">
        <v>342</v>
      </c>
      <c r="G129" s="27"/>
      <c r="H129" s="77">
        <v>0</v>
      </c>
      <c r="I129" s="77">
        <f t="shared" si="16"/>
        <v>0</v>
      </c>
      <c r="J129" s="77">
        <f t="shared" si="17"/>
        <v>0</v>
      </c>
    </row>
    <row r="130" spans="2:13" ht="16.5" thickBot="1">
      <c r="B130" s="18"/>
      <c r="C130" s="41"/>
      <c r="D130" s="41" t="s">
        <v>59</v>
      </c>
      <c r="E130" s="40">
        <v>244</v>
      </c>
      <c r="F130" s="59">
        <v>342</v>
      </c>
      <c r="G130" s="27"/>
      <c r="H130" s="113">
        <v>30000</v>
      </c>
      <c r="I130" s="113">
        <f t="shared" si="16"/>
        <v>30000</v>
      </c>
      <c r="J130" s="113">
        <f t="shared" si="17"/>
        <v>30000</v>
      </c>
      <c r="M130" s="116"/>
    </row>
    <row r="131" spans="2:13" ht="16.5" thickBot="1">
      <c r="B131" s="18"/>
      <c r="C131" s="41"/>
      <c r="D131" s="41" t="s">
        <v>61</v>
      </c>
      <c r="E131" s="40">
        <v>244</v>
      </c>
      <c r="F131" s="59">
        <v>342</v>
      </c>
      <c r="G131" s="27"/>
      <c r="H131" s="70"/>
      <c r="I131" s="70">
        <f t="shared" si="16"/>
        <v>0</v>
      </c>
      <c r="J131" s="70">
        <f t="shared" si="17"/>
        <v>0</v>
      </c>
    </row>
    <row r="132" spans="2:13" ht="16.5" thickBot="1">
      <c r="B132" s="18"/>
      <c r="C132" s="41"/>
      <c r="D132" s="115" t="s">
        <v>7</v>
      </c>
      <c r="E132" s="40">
        <v>244</v>
      </c>
      <c r="F132" s="59">
        <v>342</v>
      </c>
      <c r="G132" s="27"/>
      <c r="H132" s="113">
        <v>54000</v>
      </c>
      <c r="I132" s="113">
        <f t="shared" si="16"/>
        <v>54000</v>
      </c>
      <c r="J132" s="113">
        <f t="shared" si="17"/>
        <v>54000</v>
      </c>
    </row>
    <row r="133" spans="2:13" ht="16.5" thickBot="1">
      <c r="B133" s="18"/>
      <c r="C133" s="41"/>
      <c r="D133" s="41" t="s">
        <v>42</v>
      </c>
      <c r="E133" s="40">
        <v>244</v>
      </c>
      <c r="F133" s="59">
        <v>342</v>
      </c>
      <c r="G133" s="27"/>
      <c r="H133" s="113">
        <v>1767.97</v>
      </c>
      <c r="I133" s="70"/>
      <c r="J133" s="70"/>
    </row>
    <row r="134" spans="2:13" ht="16.5" thickBot="1">
      <c r="B134" s="18"/>
      <c r="C134" s="41"/>
      <c r="D134" s="41" t="s">
        <v>43</v>
      </c>
      <c r="E134" s="40">
        <v>244</v>
      </c>
      <c r="F134" s="59">
        <v>342</v>
      </c>
      <c r="G134" s="27"/>
      <c r="H134" s="113">
        <v>29139.86</v>
      </c>
      <c r="I134" s="70"/>
      <c r="J134" s="70"/>
    </row>
    <row r="135" spans="2:13" ht="16.5" hidden="1" thickBot="1">
      <c r="B135" s="18"/>
      <c r="C135" s="41"/>
      <c r="D135" s="41" t="s">
        <v>44</v>
      </c>
      <c r="E135" s="40">
        <v>244</v>
      </c>
      <c r="F135" s="59">
        <v>342</v>
      </c>
      <c r="G135" s="27"/>
      <c r="H135" s="77">
        <v>0</v>
      </c>
      <c r="I135" s="70"/>
      <c r="J135" s="70"/>
    </row>
    <row r="136" spans="2:13" ht="16.5" thickBot="1">
      <c r="B136" s="18"/>
      <c r="C136" s="41"/>
      <c r="D136" s="41" t="s">
        <v>65</v>
      </c>
      <c r="E136" s="40">
        <v>244</v>
      </c>
      <c r="F136" s="59">
        <v>342</v>
      </c>
      <c r="G136" s="27"/>
      <c r="H136" s="113">
        <v>20000</v>
      </c>
      <c r="I136" s="113">
        <f t="shared" si="16"/>
        <v>20000</v>
      </c>
      <c r="J136" s="113">
        <f t="shared" si="17"/>
        <v>20000</v>
      </c>
    </row>
    <row r="137" spans="2:13" ht="16.5" thickBot="1">
      <c r="B137" s="18"/>
      <c r="C137" s="41"/>
      <c r="D137" s="41" t="s">
        <v>67</v>
      </c>
      <c r="E137" s="40">
        <v>244</v>
      </c>
      <c r="F137" s="59">
        <v>342</v>
      </c>
      <c r="G137" s="27"/>
      <c r="H137" s="113">
        <v>130000</v>
      </c>
      <c r="I137" s="113">
        <f t="shared" si="16"/>
        <v>130000</v>
      </c>
      <c r="J137" s="113">
        <f t="shared" si="17"/>
        <v>130000</v>
      </c>
    </row>
    <row r="138" spans="2:13" ht="16.5" hidden="1" thickBot="1">
      <c r="B138" s="18"/>
      <c r="C138" s="41"/>
      <c r="D138" s="41" t="s">
        <v>69</v>
      </c>
      <c r="E138" s="40">
        <v>244</v>
      </c>
      <c r="F138" s="59">
        <v>342</v>
      </c>
      <c r="G138" s="27"/>
      <c r="H138" s="70"/>
      <c r="I138" s="70">
        <f t="shared" si="16"/>
        <v>0</v>
      </c>
      <c r="J138" s="70">
        <f t="shared" si="17"/>
        <v>0</v>
      </c>
    </row>
    <row r="139" spans="2:13" ht="16.5" hidden="1" thickBot="1">
      <c r="B139" s="18"/>
      <c r="C139" s="41"/>
      <c r="D139" s="41" t="s">
        <v>71</v>
      </c>
      <c r="E139" s="40">
        <v>244</v>
      </c>
      <c r="F139" s="59">
        <v>346</v>
      </c>
      <c r="G139" s="27"/>
      <c r="H139" s="70"/>
      <c r="I139" s="70">
        <f t="shared" si="16"/>
        <v>0</v>
      </c>
      <c r="J139" s="70">
        <f t="shared" si="17"/>
        <v>0</v>
      </c>
    </row>
    <row r="140" spans="2:13" ht="16.5" thickBot="1">
      <c r="B140" s="18" t="s">
        <v>20</v>
      </c>
      <c r="C140" s="41"/>
      <c r="D140" s="41" t="s">
        <v>7</v>
      </c>
      <c r="E140" s="40">
        <v>244</v>
      </c>
      <c r="F140" s="59">
        <v>343</v>
      </c>
      <c r="G140" s="27"/>
      <c r="H140" s="113">
        <v>0</v>
      </c>
      <c r="I140" s="113">
        <f t="shared" si="16"/>
        <v>0</v>
      </c>
      <c r="J140" s="113">
        <f t="shared" si="17"/>
        <v>0</v>
      </c>
    </row>
    <row r="141" spans="2:13" ht="16.5" thickBot="1">
      <c r="B141" s="18"/>
      <c r="C141" s="41"/>
      <c r="D141" s="112" t="s">
        <v>7</v>
      </c>
      <c r="E141" s="40">
        <v>244</v>
      </c>
      <c r="F141" s="59">
        <v>345</v>
      </c>
      <c r="G141" s="27"/>
      <c r="H141" s="113">
        <v>0</v>
      </c>
      <c r="I141" s="113"/>
      <c r="J141" s="113"/>
    </row>
    <row r="142" spans="2:13" ht="16.5" thickBot="1">
      <c r="B142" s="18"/>
      <c r="C142" s="41"/>
      <c r="D142" s="41" t="s">
        <v>7</v>
      </c>
      <c r="E142" s="40">
        <v>244</v>
      </c>
      <c r="F142" s="59">
        <v>346</v>
      </c>
      <c r="G142" s="27"/>
      <c r="H142" s="113">
        <v>40000</v>
      </c>
      <c r="I142" s="113">
        <f t="shared" si="16"/>
        <v>40000</v>
      </c>
      <c r="J142" s="113">
        <f t="shared" si="17"/>
        <v>40000</v>
      </c>
    </row>
    <row r="143" spans="2:13" ht="16.5" hidden="1" thickBot="1">
      <c r="B143" s="18"/>
      <c r="C143" s="41"/>
      <c r="D143" s="41" t="s">
        <v>0</v>
      </c>
      <c r="E143" s="40">
        <v>244</v>
      </c>
      <c r="F143" s="59">
        <v>346</v>
      </c>
      <c r="G143" s="27"/>
      <c r="H143" s="70"/>
      <c r="I143" s="70">
        <f t="shared" si="16"/>
        <v>0</v>
      </c>
      <c r="J143" s="70">
        <f t="shared" si="17"/>
        <v>0</v>
      </c>
    </row>
    <row r="144" spans="2:13" ht="16.5" hidden="1" thickBot="1">
      <c r="B144" s="18"/>
      <c r="C144" s="41"/>
      <c r="D144" s="41" t="s">
        <v>111</v>
      </c>
      <c r="E144" s="40">
        <v>244</v>
      </c>
      <c r="F144" s="59">
        <v>346</v>
      </c>
      <c r="G144" s="27"/>
      <c r="H144" s="70"/>
      <c r="I144" s="70">
        <f t="shared" si="16"/>
        <v>0</v>
      </c>
      <c r="J144" s="70">
        <f t="shared" si="17"/>
        <v>0</v>
      </c>
    </row>
    <row r="145" spans="2:10" ht="16.5" thickBot="1">
      <c r="B145" s="18"/>
      <c r="C145" s="41"/>
      <c r="D145" s="41"/>
      <c r="E145" s="40"/>
      <c r="F145" s="59"/>
      <c r="G145" s="41"/>
      <c r="H145" s="70"/>
      <c r="I145" s="70"/>
      <c r="J145" s="70"/>
    </row>
    <row r="146" spans="2:10" ht="32.25" thickBot="1">
      <c r="B146" s="6" t="s">
        <v>112</v>
      </c>
      <c r="C146" s="31">
        <v>2550</v>
      </c>
      <c r="D146" s="41"/>
      <c r="E146" s="40">
        <v>400</v>
      </c>
      <c r="F146" s="59"/>
      <c r="G146" s="41"/>
      <c r="H146" s="70"/>
      <c r="I146" s="70"/>
      <c r="J146" s="70"/>
    </row>
    <row r="147" spans="2:10" ht="16.5" thickBot="1">
      <c r="B147" s="6" t="s">
        <v>5</v>
      </c>
      <c r="C147" s="41"/>
      <c r="D147" s="41"/>
      <c r="E147" s="40"/>
      <c r="F147" s="59"/>
      <c r="G147" s="41"/>
      <c r="H147" s="70"/>
      <c r="I147" s="70"/>
      <c r="J147" s="70"/>
    </row>
    <row r="148" spans="2:10" ht="48" thickBot="1">
      <c r="B148" s="6" t="s">
        <v>113</v>
      </c>
      <c r="C148" s="31">
        <v>2551</v>
      </c>
      <c r="D148" s="41"/>
      <c r="E148" s="40">
        <v>406</v>
      </c>
      <c r="F148" s="59"/>
      <c r="G148" s="41"/>
      <c r="H148" s="70"/>
      <c r="I148" s="70"/>
      <c r="J148" s="70"/>
    </row>
    <row r="149" spans="2:10" ht="48" thickBot="1">
      <c r="B149" s="6" t="s">
        <v>114</v>
      </c>
      <c r="C149" s="31">
        <v>2552</v>
      </c>
      <c r="D149" s="41"/>
      <c r="E149" s="40">
        <v>407</v>
      </c>
      <c r="F149" s="59"/>
      <c r="G149" s="41"/>
      <c r="H149" s="70"/>
      <c r="I149" s="70"/>
      <c r="J149" s="70"/>
    </row>
    <row r="150" spans="2:10" ht="16.5" thickBot="1">
      <c r="B150" s="15" t="s">
        <v>115</v>
      </c>
      <c r="C150" s="31">
        <v>3000</v>
      </c>
      <c r="D150" s="41"/>
      <c r="E150" s="40">
        <v>100</v>
      </c>
      <c r="F150" s="59"/>
      <c r="G150" s="41"/>
      <c r="H150" s="70"/>
      <c r="I150" s="70"/>
      <c r="J150" s="70"/>
    </row>
    <row r="151" spans="2:10" ht="16.5" thickBot="1">
      <c r="B151" s="6" t="s">
        <v>5</v>
      </c>
      <c r="C151" s="41"/>
      <c r="D151" s="41"/>
      <c r="E151" s="40"/>
      <c r="F151" s="59"/>
      <c r="G151" s="41"/>
      <c r="H151" s="70"/>
      <c r="I151" s="70"/>
      <c r="J151" s="70"/>
    </row>
    <row r="152" spans="2:10" ht="16.5" thickBot="1">
      <c r="B152" s="15" t="s">
        <v>116</v>
      </c>
      <c r="C152" s="31">
        <v>3010</v>
      </c>
      <c r="D152" s="41"/>
      <c r="E152" s="40"/>
      <c r="F152" s="59"/>
      <c r="G152" s="41"/>
      <c r="H152" s="70"/>
      <c r="I152" s="70"/>
      <c r="J152" s="70"/>
    </row>
    <row r="153" spans="2:10" ht="16.5" thickBot="1">
      <c r="B153" s="15" t="s">
        <v>117</v>
      </c>
      <c r="C153" s="31">
        <v>3020</v>
      </c>
      <c r="D153" s="41"/>
      <c r="E153" s="40"/>
      <c r="F153" s="59"/>
      <c r="G153" s="41"/>
      <c r="H153" s="70"/>
      <c r="I153" s="70"/>
      <c r="J153" s="70"/>
    </row>
    <row r="154" spans="2:10" ht="16.5" thickBot="1">
      <c r="B154" s="15" t="s">
        <v>118</v>
      </c>
      <c r="C154" s="31">
        <v>3030</v>
      </c>
      <c r="D154" s="41"/>
      <c r="E154" s="40"/>
      <c r="F154" s="59"/>
      <c r="G154" s="41"/>
      <c r="H154" s="70"/>
      <c r="I154" s="70"/>
      <c r="J154" s="70"/>
    </row>
    <row r="155" spans="2:10" ht="16.5" thickBot="1">
      <c r="B155" s="15" t="s">
        <v>119</v>
      </c>
      <c r="C155" s="31">
        <v>4000</v>
      </c>
      <c r="D155" s="41"/>
      <c r="E155" s="40" t="s">
        <v>94</v>
      </c>
      <c r="F155" s="59"/>
      <c r="G155" s="41"/>
      <c r="H155" s="70"/>
      <c r="I155" s="70"/>
      <c r="J155" s="70"/>
    </row>
    <row r="156" spans="2:10" ht="16.5" thickBot="1">
      <c r="B156" s="6" t="s">
        <v>89</v>
      </c>
      <c r="C156" s="41"/>
      <c r="D156" s="41"/>
      <c r="E156" s="40"/>
      <c r="F156" s="59"/>
      <c r="G156" s="41"/>
      <c r="H156" s="70"/>
      <c r="I156" s="70"/>
      <c r="J156" s="70"/>
    </row>
    <row r="157" spans="2:10" ht="16.5" thickBot="1">
      <c r="B157" s="6" t="s">
        <v>120</v>
      </c>
      <c r="C157" s="31">
        <v>4010</v>
      </c>
      <c r="D157" s="41"/>
      <c r="E157" s="40">
        <v>610</v>
      </c>
      <c r="F157" s="59"/>
      <c r="G157" s="41"/>
      <c r="H157" s="70"/>
      <c r="I157" s="70"/>
      <c r="J157" s="70"/>
    </row>
    <row r="158" spans="2:10" ht="15.75">
      <c r="B158" s="37"/>
      <c r="C158" s="38"/>
      <c r="D158" s="37"/>
      <c r="E158" s="37"/>
      <c r="F158" s="38"/>
      <c r="G158" s="37"/>
      <c r="H158" s="36"/>
      <c r="I158" s="36"/>
      <c r="J158" s="36"/>
    </row>
    <row r="159" spans="2:10" ht="15.75">
      <c r="B159" s="37"/>
      <c r="C159" s="38"/>
      <c r="D159" s="37"/>
      <c r="E159" s="37"/>
      <c r="F159" s="38"/>
      <c r="G159" s="37"/>
      <c r="H159" s="36"/>
      <c r="I159" s="36"/>
      <c r="J159" s="36"/>
    </row>
    <row r="160" spans="2:10" ht="15.75">
      <c r="B160" s="37"/>
      <c r="C160" s="38"/>
      <c r="D160" s="37"/>
      <c r="E160" s="37"/>
      <c r="F160" s="38"/>
      <c r="G160" s="37"/>
      <c r="H160" s="36"/>
      <c r="I160" s="36"/>
      <c r="J160" s="36"/>
    </row>
    <row r="161" spans="2:10" ht="15.75">
      <c r="B161" s="37"/>
      <c r="C161" s="38"/>
      <c r="D161" s="37"/>
      <c r="E161" s="37"/>
      <c r="F161" s="38"/>
      <c r="G161" s="37"/>
      <c r="H161" s="36"/>
      <c r="I161" s="36"/>
      <c r="J161" s="36"/>
    </row>
    <row r="162" spans="2:10" ht="15.75">
      <c r="B162" s="37"/>
      <c r="C162" s="38"/>
      <c r="D162" s="37"/>
      <c r="E162" s="37"/>
      <c r="F162" s="38"/>
      <c r="G162" s="37"/>
      <c r="H162" s="36"/>
      <c r="I162" s="36"/>
      <c r="J162" s="36"/>
    </row>
    <row r="163" spans="2:10" ht="15.75">
      <c r="B163" s="37"/>
      <c r="C163" s="38"/>
      <c r="D163" s="37"/>
      <c r="E163" s="37"/>
      <c r="F163" s="38"/>
      <c r="G163" s="37"/>
      <c r="H163" s="36"/>
      <c r="I163" s="36"/>
      <c r="J163" s="36"/>
    </row>
    <row r="164" spans="2:10" ht="15.75">
      <c r="B164" s="37"/>
      <c r="C164" s="38"/>
      <c r="D164" s="37"/>
      <c r="E164" s="37"/>
      <c r="F164" s="38"/>
      <c r="G164" s="37"/>
      <c r="H164" s="36"/>
      <c r="I164" s="36"/>
      <c r="J164" s="36"/>
    </row>
    <row r="165" spans="2:10" ht="15.75">
      <c r="B165" s="37"/>
      <c r="C165" s="38"/>
      <c r="D165" s="37"/>
      <c r="E165" s="37"/>
      <c r="F165" s="38"/>
      <c r="G165" s="37"/>
      <c r="H165" s="36"/>
      <c r="I165" s="36"/>
      <c r="J165" s="36"/>
    </row>
    <row r="166" spans="2:10" ht="15.75">
      <c r="B166" s="37"/>
      <c r="C166" s="38"/>
      <c r="D166" s="37"/>
      <c r="E166" s="37"/>
      <c r="F166" s="38"/>
      <c r="G166" s="37"/>
      <c r="H166" s="36"/>
      <c r="I166" s="36"/>
      <c r="J166" s="36"/>
    </row>
    <row r="167" spans="2:10" ht="15.75">
      <c r="B167" s="37"/>
      <c r="C167" s="38"/>
      <c r="D167" s="37"/>
      <c r="E167" s="37"/>
      <c r="F167" s="38"/>
      <c r="G167" s="37"/>
      <c r="H167" s="36"/>
      <c r="I167" s="36"/>
      <c r="J167" s="36"/>
    </row>
    <row r="168" spans="2:10" ht="15.75">
      <c r="B168" s="37"/>
      <c r="C168" s="38"/>
      <c r="D168" s="37"/>
      <c r="E168" s="37"/>
      <c r="F168" s="38"/>
      <c r="G168" s="37"/>
      <c r="H168" s="36"/>
      <c r="I168" s="36"/>
      <c r="J168" s="36"/>
    </row>
    <row r="169" spans="2:10" ht="15.75">
      <c r="B169" s="37"/>
      <c r="C169" s="38"/>
      <c r="D169" s="37"/>
      <c r="E169" s="37"/>
      <c r="F169" s="38"/>
      <c r="G169" s="37"/>
      <c r="H169" s="36"/>
      <c r="I169" s="36"/>
      <c r="J169" s="36"/>
    </row>
    <row r="170" spans="2:10">
      <c r="B170" s="20"/>
      <c r="C170" s="20"/>
      <c r="D170" s="20"/>
      <c r="E170" s="20"/>
      <c r="F170" s="68"/>
      <c r="G170" s="20"/>
      <c r="H170" s="20"/>
      <c r="I170" s="20"/>
      <c r="J170" s="20"/>
    </row>
    <row r="171" spans="2:10">
      <c r="B171" s="20"/>
      <c r="C171" s="20"/>
      <c r="D171" s="20"/>
      <c r="E171" s="20"/>
      <c r="F171" s="68"/>
      <c r="G171" s="20"/>
      <c r="H171" s="20"/>
      <c r="I171" s="20"/>
      <c r="J171" s="20"/>
    </row>
    <row r="172" spans="2:10">
      <c r="B172" s="20"/>
      <c r="C172" s="20"/>
      <c r="D172" s="20"/>
      <c r="E172" s="20"/>
      <c r="F172" s="68"/>
      <c r="G172" s="20"/>
      <c r="H172" s="20"/>
      <c r="I172" s="20"/>
      <c r="J172" s="20"/>
    </row>
    <row r="173" spans="2:10">
      <c r="B173" s="20"/>
      <c r="C173" s="20"/>
      <c r="D173" s="20"/>
      <c r="E173" s="20"/>
      <c r="F173" s="68"/>
      <c r="G173" s="20"/>
      <c r="H173" s="20"/>
      <c r="I173" s="20"/>
      <c r="J173" s="20"/>
    </row>
    <row r="174" spans="2:10">
      <c r="B174" s="20"/>
      <c r="C174" s="20"/>
      <c r="D174" s="20"/>
      <c r="E174" s="20"/>
      <c r="F174" s="68"/>
      <c r="G174" s="20"/>
      <c r="H174" s="20"/>
      <c r="I174" s="20"/>
      <c r="J174" s="20"/>
    </row>
    <row r="175" spans="2:10">
      <c r="B175" s="20"/>
      <c r="C175" s="20"/>
      <c r="D175" s="20"/>
      <c r="E175" s="20"/>
      <c r="F175" s="68"/>
      <c r="G175" s="20"/>
      <c r="H175" s="20"/>
      <c r="I175" s="20"/>
      <c r="J175" s="20"/>
    </row>
    <row r="176" spans="2:10">
      <c r="B176" s="20"/>
      <c r="C176" s="20"/>
      <c r="D176" s="20"/>
      <c r="E176" s="20"/>
      <c r="F176" s="68"/>
      <c r="G176" s="20"/>
      <c r="H176" s="20"/>
      <c r="I176" s="20"/>
      <c r="J176" s="20"/>
    </row>
    <row r="177" spans="2:10">
      <c r="B177" s="20"/>
      <c r="C177" s="20"/>
      <c r="D177" s="20"/>
      <c r="E177" s="20"/>
      <c r="F177" s="68"/>
      <c r="G177" s="20"/>
      <c r="H177" s="20"/>
      <c r="I177" s="20"/>
      <c r="J177" s="20"/>
    </row>
    <row r="178" spans="2:10" ht="15.75">
      <c r="B178" s="12"/>
    </row>
    <row r="179" spans="2:10" ht="15.75" customHeight="1">
      <c r="B179" s="12" t="s">
        <v>121</v>
      </c>
    </row>
    <row r="180" spans="2:10" ht="39" customHeight="1">
      <c r="B180" s="132" t="s">
        <v>137</v>
      </c>
      <c r="C180" s="132"/>
      <c r="D180" s="132"/>
      <c r="E180" s="132"/>
      <c r="F180" s="132"/>
      <c r="G180" s="132"/>
      <c r="H180" s="132"/>
      <c r="I180" s="132"/>
      <c r="J180" s="132"/>
    </row>
    <row r="181" spans="2:10" ht="15.75" customHeight="1">
      <c r="B181" s="12" t="s">
        <v>122</v>
      </c>
    </row>
    <row r="182" spans="2:10" ht="15.75" customHeight="1">
      <c r="B182" s="118" t="s">
        <v>123</v>
      </c>
      <c r="C182" s="118"/>
      <c r="D182" s="118"/>
      <c r="E182" s="118"/>
      <c r="F182" s="118"/>
      <c r="G182" s="118"/>
      <c r="H182" s="118"/>
      <c r="I182" s="118"/>
      <c r="J182" s="118"/>
    </row>
    <row r="183" spans="2:10" ht="34.5" customHeight="1">
      <c r="B183" s="117" t="s">
        <v>124</v>
      </c>
      <c r="C183" s="117"/>
      <c r="D183" s="117"/>
      <c r="E183" s="117"/>
      <c r="F183" s="117"/>
      <c r="G183" s="117"/>
      <c r="H183" s="117"/>
      <c r="I183" s="117"/>
      <c r="J183" s="117"/>
    </row>
    <row r="184" spans="2:10" ht="20.25" customHeight="1">
      <c r="B184" s="118" t="s">
        <v>125</v>
      </c>
      <c r="C184" s="118"/>
      <c r="D184" s="118"/>
      <c r="E184" s="118"/>
      <c r="F184" s="118"/>
      <c r="G184" s="118"/>
      <c r="H184" s="118"/>
      <c r="I184" s="118"/>
      <c r="J184" s="118"/>
    </row>
    <row r="185" spans="2:10" ht="51" customHeight="1">
      <c r="B185" s="117" t="s">
        <v>126</v>
      </c>
      <c r="C185" s="117"/>
      <c r="D185" s="117"/>
      <c r="E185" s="117"/>
      <c r="F185" s="117"/>
      <c r="G185" s="117"/>
      <c r="H185" s="117"/>
      <c r="I185" s="117"/>
      <c r="J185" s="117"/>
    </row>
    <row r="186" spans="2:10" ht="36.75" customHeight="1">
      <c r="B186" s="117" t="s">
        <v>127</v>
      </c>
      <c r="C186" s="117"/>
      <c r="D186" s="117"/>
      <c r="E186" s="117"/>
      <c r="F186" s="117"/>
      <c r="G186" s="117"/>
      <c r="H186" s="117"/>
      <c r="I186" s="117"/>
      <c r="J186" s="117"/>
    </row>
    <row r="187" spans="2:10" ht="15.75" customHeight="1">
      <c r="B187" s="118" t="s">
        <v>128</v>
      </c>
      <c r="C187" s="118"/>
      <c r="D187" s="118"/>
      <c r="E187" s="118"/>
      <c r="F187" s="118"/>
      <c r="G187" s="118"/>
      <c r="H187" s="118"/>
      <c r="I187" s="118"/>
      <c r="J187" s="118"/>
    </row>
    <row r="188" spans="2:10" ht="21" customHeight="1">
      <c r="B188" s="118" t="s">
        <v>129</v>
      </c>
      <c r="C188" s="118"/>
      <c r="D188" s="118"/>
      <c r="E188" s="118"/>
      <c r="F188" s="118"/>
      <c r="G188" s="118"/>
      <c r="H188" s="118"/>
      <c r="I188" s="118"/>
      <c r="J188" s="118"/>
    </row>
    <row r="189" spans="2:10" ht="74.25" customHeight="1">
      <c r="B189" s="117" t="s">
        <v>130</v>
      </c>
      <c r="C189" s="117"/>
      <c r="D189" s="117"/>
      <c r="E189" s="117"/>
      <c r="F189" s="117"/>
      <c r="G189" s="117"/>
      <c r="H189" s="117"/>
      <c r="I189" s="117"/>
      <c r="J189" s="117"/>
    </row>
    <row r="190" spans="2:10" ht="42" customHeight="1">
      <c r="B190" s="117" t="s">
        <v>131</v>
      </c>
      <c r="C190" s="117"/>
      <c r="D190" s="117"/>
      <c r="E190" s="117"/>
      <c r="F190" s="117"/>
      <c r="G190" s="117"/>
      <c r="H190" s="117"/>
      <c r="I190" s="117"/>
      <c r="J190" s="117"/>
    </row>
    <row r="191" spans="2:10" ht="69" customHeight="1">
      <c r="B191" s="117" t="s">
        <v>132</v>
      </c>
      <c r="C191" s="117"/>
      <c r="D191" s="117"/>
      <c r="E191" s="117"/>
      <c r="F191" s="117"/>
      <c r="G191" s="117"/>
      <c r="H191" s="117"/>
      <c r="I191" s="117"/>
      <c r="J191" s="117"/>
    </row>
    <row r="192" spans="2:10" ht="21.75" customHeight="1">
      <c r="B192" s="118" t="s">
        <v>133</v>
      </c>
      <c r="C192" s="118"/>
      <c r="D192" s="118"/>
      <c r="E192" s="118"/>
      <c r="F192" s="118"/>
      <c r="G192" s="118"/>
      <c r="H192" s="118"/>
      <c r="I192" s="118"/>
      <c r="J192" s="118"/>
    </row>
    <row r="193" spans="2:10" ht="34.5" customHeight="1">
      <c r="B193" s="117" t="s">
        <v>134</v>
      </c>
      <c r="C193" s="117"/>
      <c r="D193" s="117"/>
      <c r="E193" s="117"/>
      <c r="F193" s="117"/>
      <c r="G193" s="117"/>
      <c r="H193" s="117"/>
      <c r="I193" s="117"/>
      <c r="J193" s="117"/>
    </row>
    <row r="196" spans="2:10" ht="15.75">
      <c r="B196" s="35"/>
      <c r="C196" s="38"/>
      <c r="D196" s="37"/>
      <c r="E196" s="39"/>
      <c r="F196" s="39"/>
      <c r="G196" s="36"/>
      <c r="H196" s="36"/>
      <c r="I196" s="36"/>
    </row>
    <row r="197" spans="2:10" ht="15.75">
      <c r="B197" s="35"/>
      <c r="C197" s="38"/>
      <c r="D197" s="37"/>
      <c r="E197" s="39"/>
      <c r="F197" s="39"/>
      <c r="G197" s="39"/>
      <c r="H197" s="39"/>
      <c r="I197" s="39"/>
    </row>
    <row r="198" spans="2:10" ht="15" customHeight="1">
      <c r="B198" s="37"/>
      <c r="C198" s="38"/>
      <c r="D198" s="37"/>
      <c r="E198" s="39"/>
      <c r="F198" s="39"/>
      <c r="G198" s="39"/>
      <c r="H198" s="39"/>
      <c r="I198" s="39"/>
    </row>
  </sheetData>
  <mergeCells count="72">
    <mergeCell ref="C3:C7"/>
    <mergeCell ref="D3:D7"/>
    <mergeCell ref="E3:E7"/>
    <mergeCell ref="F3:F7"/>
    <mergeCell ref="C19:C20"/>
    <mergeCell ref="D19:D20"/>
    <mergeCell ref="E19:E20"/>
    <mergeCell ref="F19:F20"/>
    <mergeCell ref="G3:G7"/>
    <mergeCell ref="H3:J3"/>
    <mergeCell ref="H4:J4"/>
    <mergeCell ref="H5:J5"/>
    <mergeCell ref="H19:H20"/>
    <mergeCell ref="I19:I20"/>
    <mergeCell ref="J19:J20"/>
    <mergeCell ref="G19:G20"/>
    <mergeCell ref="G62:G63"/>
    <mergeCell ref="H62:H63"/>
    <mergeCell ref="I62:I63"/>
    <mergeCell ref="J62:J63"/>
    <mergeCell ref="C62:C63"/>
    <mergeCell ref="D62:D63"/>
    <mergeCell ref="H72:H73"/>
    <mergeCell ref="I72:I73"/>
    <mergeCell ref="J72:J73"/>
    <mergeCell ref="B72:B73"/>
    <mergeCell ref="C72:C73"/>
    <mergeCell ref="D72:D73"/>
    <mergeCell ref="E72:E73"/>
    <mergeCell ref="F72:F73"/>
    <mergeCell ref="F101:F102"/>
    <mergeCell ref="C101:C102"/>
    <mergeCell ref="D101:D102"/>
    <mergeCell ref="E101:E102"/>
    <mergeCell ref="G72:G73"/>
    <mergeCell ref="B1:J1"/>
    <mergeCell ref="B180:J180"/>
    <mergeCell ref="E78:E79"/>
    <mergeCell ref="F78:F79"/>
    <mergeCell ref="I101:I102"/>
    <mergeCell ref="J101:J102"/>
    <mergeCell ref="B101:B102"/>
    <mergeCell ref="G101:G102"/>
    <mergeCell ref="H101:H102"/>
    <mergeCell ref="J78:J79"/>
    <mergeCell ref="B78:B79"/>
    <mergeCell ref="C78:C79"/>
    <mergeCell ref="D78:D79"/>
    <mergeCell ref="G78:G79"/>
    <mergeCell ref="H78:H79"/>
    <mergeCell ref="I78:I79"/>
    <mergeCell ref="B182:J182"/>
    <mergeCell ref="B183:J183"/>
    <mergeCell ref="B184:J184"/>
    <mergeCell ref="G108:G109"/>
    <mergeCell ref="H108:H109"/>
    <mergeCell ref="I108:I109"/>
    <mergeCell ref="J108:J109"/>
    <mergeCell ref="E108:E109"/>
    <mergeCell ref="F108:F109"/>
    <mergeCell ref="B108:B109"/>
    <mergeCell ref="C108:C109"/>
    <mergeCell ref="D108:D109"/>
    <mergeCell ref="B185:J185"/>
    <mergeCell ref="B192:J192"/>
    <mergeCell ref="B193:J193"/>
    <mergeCell ref="B186:J186"/>
    <mergeCell ref="B187:J187"/>
    <mergeCell ref="B188:J188"/>
    <mergeCell ref="B189:J189"/>
    <mergeCell ref="B190:J190"/>
    <mergeCell ref="B191:J191"/>
  </mergeCells>
  <hyperlinks>
    <hyperlink ref="D3" location="P926" display="P926"/>
    <hyperlink ref="E3" location="P927" display="P927"/>
    <hyperlink ref="F3" location="P933" display="P933"/>
    <hyperlink ref="G3" location="P934" display="P934"/>
    <hyperlink ref="B10" location="P935" display="P935"/>
    <hyperlink ref="B17" location="P935" display="P935"/>
    <hyperlink ref="B57" location="P936" display="P936"/>
    <hyperlink ref="B105" location="P937" display="P937"/>
    <hyperlink ref="B150" location="P938" display="P938"/>
    <hyperlink ref="B152" location="P938" display="P938"/>
    <hyperlink ref="B153" location="P938" display="P938"/>
    <hyperlink ref="B154" location="P938" display="P938"/>
    <hyperlink ref="B155" location="P939" display="P939"/>
  </hyperlinks>
  <pageMargins left="0.70866141732283472" right="0.70866141732283472" top="0.74803149606299213" bottom="0.74803149606299213" header="0.31496062992125984" footer="0.31496062992125984"/>
  <pageSetup paperSize="9" scale="90" orientation="landscape" verticalDpi="0" r:id="rId1"/>
</worksheet>
</file>

<file path=xl/worksheets/sheet2.xml><?xml version="1.0" encoding="utf-8"?>
<worksheet xmlns="http://schemas.openxmlformats.org/spreadsheetml/2006/main" xmlns:r="http://schemas.openxmlformats.org/officeDocument/2006/relationships">
  <dimension ref="A1:B29"/>
  <sheetViews>
    <sheetView topLeftCell="A12" zoomScale="90" zoomScaleNormal="90" workbookViewId="0">
      <selection activeCell="A40" sqref="A40"/>
    </sheetView>
  </sheetViews>
  <sheetFormatPr defaultRowHeight="15"/>
  <cols>
    <col min="1" max="1" width="110.140625" customWidth="1"/>
    <col min="2" max="2" width="12.5703125" customWidth="1"/>
  </cols>
  <sheetData>
    <row r="1" spans="1:2">
      <c r="A1" s="99"/>
      <c r="B1" s="8" t="s">
        <v>11</v>
      </c>
    </row>
    <row r="2" spans="1:2">
      <c r="A2" s="99"/>
      <c r="B2" s="8" t="s">
        <v>12</v>
      </c>
    </row>
    <row r="3" spans="1:2">
      <c r="A3" s="99"/>
      <c r="B3" s="8" t="s">
        <v>13</v>
      </c>
    </row>
    <row r="4" spans="1:2" ht="15.75">
      <c r="A4" s="29"/>
    </row>
    <row r="5" spans="1:2">
      <c r="A5" s="9" t="s">
        <v>14</v>
      </c>
    </row>
    <row r="6" spans="1:2" ht="15.75">
      <c r="A6" s="8"/>
      <c r="B6" s="8" t="s">
        <v>15</v>
      </c>
    </row>
    <row r="7" spans="1:2" ht="15.75">
      <c r="A7" s="29"/>
      <c r="B7" s="29" t="s">
        <v>193</v>
      </c>
    </row>
    <row r="8" spans="1:2" ht="15.75">
      <c r="A8" s="10"/>
      <c r="B8" s="10" t="s">
        <v>189</v>
      </c>
    </row>
    <row r="9" spans="1:2" ht="24.75" customHeight="1">
      <c r="A9" s="10"/>
      <c r="B9" s="10"/>
    </row>
    <row r="10" spans="1:2" ht="15.75">
      <c r="A10" s="29"/>
      <c r="B10" s="29" t="s">
        <v>191</v>
      </c>
    </row>
    <row r="11" spans="1:2" ht="15.75">
      <c r="A11" s="29"/>
      <c r="B11" s="96" t="s">
        <v>190</v>
      </c>
    </row>
    <row r="12" spans="1:2" ht="16.5" customHeight="1">
      <c r="A12" s="29"/>
      <c r="B12" s="99"/>
    </row>
    <row r="13" spans="1:2" ht="15.75" customHeight="1">
      <c r="A13" s="29"/>
      <c r="B13" s="29" t="s">
        <v>192</v>
      </c>
    </row>
    <row r="14" spans="1:2" ht="15.75" customHeight="1">
      <c r="A14" s="29"/>
      <c r="B14" s="99"/>
    </row>
    <row r="15" spans="1:2" ht="15.75" customHeight="1">
      <c r="A15" s="30" t="s">
        <v>16</v>
      </c>
      <c r="B15" s="99"/>
    </row>
    <row r="16" spans="1:2" ht="15.75" customHeight="1">
      <c r="A16" s="30" t="s">
        <v>17</v>
      </c>
      <c r="B16" s="99"/>
    </row>
    <row r="17" spans="1:2" ht="15.75" customHeight="1">
      <c r="A17" s="30" t="s">
        <v>18</v>
      </c>
      <c r="B17" s="99"/>
    </row>
    <row r="18" spans="1:2" ht="15.75" thickBot="1">
      <c r="A18" s="99"/>
      <c r="B18" s="99"/>
    </row>
    <row r="19" spans="1:2" ht="16.5" thickBot="1">
      <c r="A19" s="93" t="s">
        <v>194</v>
      </c>
      <c r="B19" s="102" t="s">
        <v>19</v>
      </c>
    </row>
    <row r="20" spans="1:2" ht="18.75">
      <c r="A20" s="97" t="s">
        <v>204</v>
      </c>
      <c r="B20" s="91"/>
    </row>
    <row r="21" spans="1:2" ht="15.75" thickBot="1">
      <c r="A21" s="105" t="s">
        <v>198</v>
      </c>
      <c r="B21" s="100">
        <v>6910011502</v>
      </c>
    </row>
    <row r="22" spans="1:2" ht="15.75">
      <c r="A22" s="12" t="s">
        <v>205</v>
      </c>
      <c r="B22" s="91" t="s">
        <v>20</v>
      </c>
    </row>
    <row r="23" spans="1:2" ht="15.75" thickBot="1">
      <c r="A23" s="94" t="s">
        <v>199</v>
      </c>
      <c r="B23" s="100">
        <v>692601001</v>
      </c>
    </row>
    <row r="24" spans="1:2" ht="15.75">
      <c r="A24" s="98" t="s">
        <v>21</v>
      </c>
      <c r="B24" s="91"/>
    </row>
    <row r="25" spans="1:2" ht="15.75" thickBot="1">
      <c r="A25" s="94" t="s">
        <v>200</v>
      </c>
      <c r="B25" s="101">
        <v>383</v>
      </c>
    </row>
    <row r="26" spans="1:2" ht="14.25" customHeight="1">
      <c r="A26" s="95" t="s">
        <v>196</v>
      </c>
      <c r="B26" s="92"/>
    </row>
    <row r="27" spans="1:2" ht="29.25" customHeight="1" thickBot="1">
      <c r="A27" s="104" t="s">
        <v>197</v>
      </c>
      <c r="B27" s="103"/>
    </row>
    <row r="28" spans="1:2">
      <c r="A28" s="167" t="s">
        <v>195</v>
      </c>
      <c r="B28" s="167"/>
    </row>
    <row r="29" spans="1:2">
      <c r="A29" s="11"/>
    </row>
  </sheetData>
  <mergeCells count="1">
    <mergeCell ref="A28:B28"/>
  </mergeCells>
  <pageMargins left="0.70866141732283472" right="0.70866141732283472"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dimension ref="A1:G40"/>
  <sheetViews>
    <sheetView tabSelected="1" workbookViewId="0">
      <selection activeCell="I13" sqref="I13"/>
    </sheetView>
  </sheetViews>
  <sheetFormatPr defaultRowHeight="15"/>
  <cols>
    <col min="1" max="1" width="8.140625" customWidth="1"/>
    <col min="2" max="2" width="48.5703125" customWidth="1"/>
    <col min="3" max="3" width="11.140625" customWidth="1"/>
    <col min="4" max="4" width="15.140625" customWidth="1"/>
    <col min="5" max="5" width="13.85546875" customWidth="1"/>
    <col min="6" max="6" width="15.28515625" customWidth="1"/>
    <col min="7" max="7" width="14.85546875" customWidth="1"/>
  </cols>
  <sheetData>
    <row r="1" spans="1:7" ht="15.75">
      <c r="A1" s="170" t="s">
        <v>139</v>
      </c>
      <c r="B1" s="170"/>
      <c r="C1" s="170"/>
      <c r="D1" s="170"/>
      <c r="E1" s="170"/>
      <c r="F1" s="170"/>
      <c r="G1" s="170"/>
    </row>
    <row r="2" spans="1:7">
      <c r="A2" s="171" t="s">
        <v>140</v>
      </c>
      <c r="B2" s="171"/>
      <c r="C2" s="171"/>
      <c r="D2" s="171"/>
      <c r="E2" s="171"/>
      <c r="F2" s="171"/>
      <c r="G2" s="171"/>
    </row>
    <row r="3" spans="1:7" ht="15.75">
      <c r="A3" s="170" t="s">
        <v>141</v>
      </c>
      <c r="B3" s="170"/>
      <c r="C3" s="170"/>
      <c r="D3" s="170"/>
      <c r="E3" s="170"/>
      <c r="F3" s="170"/>
      <c r="G3" s="170"/>
    </row>
    <row r="4" spans="1:7" ht="16.5" thickBot="1">
      <c r="A4" s="12"/>
    </row>
    <row r="5" spans="1:7" ht="15.75">
      <c r="A5" s="22" t="s">
        <v>142</v>
      </c>
      <c r="B5" s="21"/>
      <c r="C5" s="21" t="s">
        <v>144</v>
      </c>
      <c r="D5" s="21" t="s">
        <v>146</v>
      </c>
      <c r="E5" s="148" t="s">
        <v>149</v>
      </c>
      <c r="F5" s="149"/>
      <c r="G5" s="141"/>
    </row>
    <row r="6" spans="1:7" ht="18.75" customHeight="1">
      <c r="A6" s="23" t="s">
        <v>143</v>
      </c>
      <c r="B6" s="24"/>
      <c r="C6" s="24" t="s">
        <v>145</v>
      </c>
      <c r="D6" s="24" t="s">
        <v>147</v>
      </c>
      <c r="E6" s="150"/>
      <c r="F6" s="151"/>
      <c r="G6" s="152"/>
    </row>
    <row r="7" spans="1:7" ht="17.25" customHeight="1" thickBot="1">
      <c r="A7" s="13"/>
      <c r="B7" s="24" t="s">
        <v>23</v>
      </c>
      <c r="C7" s="82"/>
      <c r="D7" s="24" t="s">
        <v>148</v>
      </c>
      <c r="E7" s="153"/>
      <c r="F7" s="154"/>
      <c r="G7" s="155"/>
    </row>
    <row r="8" spans="1:7" ht="15.75">
      <c r="A8" s="13"/>
      <c r="B8" s="24" t="s">
        <v>24</v>
      </c>
      <c r="C8" s="82"/>
      <c r="D8" s="82"/>
      <c r="E8" s="24" t="s">
        <v>33</v>
      </c>
      <c r="F8" s="24" t="s">
        <v>151</v>
      </c>
      <c r="G8" s="24" t="s">
        <v>36</v>
      </c>
    </row>
    <row r="9" spans="1:7" ht="64.5" customHeight="1" thickBot="1">
      <c r="A9" s="80"/>
      <c r="B9" s="81"/>
      <c r="C9" s="81"/>
      <c r="D9" s="81"/>
      <c r="E9" s="26" t="s">
        <v>150</v>
      </c>
      <c r="F9" s="26" t="s">
        <v>152</v>
      </c>
      <c r="G9" s="26" t="s">
        <v>153</v>
      </c>
    </row>
    <row r="10" spans="1:7" ht="16.5" thickBot="1">
      <c r="A10" s="14">
        <v>1</v>
      </c>
      <c r="B10" s="31">
        <v>2</v>
      </c>
      <c r="C10" s="31">
        <v>3</v>
      </c>
      <c r="D10" s="31">
        <v>4</v>
      </c>
      <c r="E10" s="31">
        <v>5</v>
      </c>
      <c r="F10" s="31">
        <v>6</v>
      </c>
      <c r="G10" s="31">
        <v>7</v>
      </c>
    </row>
    <row r="11" spans="1:7" ht="34.5" customHeight="1" thickBot="1">
      <c r="A11" s="14" t="s">
        <v>154</v>
      </c>
      <c r="B11" s="83" t="s">
        <v>155</v>
      </c>
      <c r="C11" s="50">
        <v>26000</v>
      </c>
      <c r="D11" s="50" t="s">
        <v>94</v>
      </c>
      <c r="E11" s="72">
        <f>Лист1!H105</f>
        <v>1425337.42</v>
      </c>
      <c r="F11" s="72">
        <f>Лист1!I105</f>
        <v>764000</v>
      </c>
      <c r="G11" s="72">
        <f>Лист1!J105</f>
        <v>764000</v>
      </c>
    </row>
    <row r="12" spans="1:7" ht="16.5" customHeight="1" thickBot="1">
      <c r="A12" s="129" t="s">
        <v>156</v>
      </c>
      <c r="B12" s="90" t="s">
        <v>5</v>
      </c>
      <c r="C12" s="87"/>
      <c r="D12" s="52"/>
      <c r="E12" s="52"/>
      <c r="F12" s="52"/>
      <c r="G12" s="54"/>
    </row>
    <row r="13" spans="1:7" ht="151.5" customHeight="1" thickBot="1">
      <c r="A13" s="130"/>
      <c r="B13" s="86" t="s">
        <v>157</v>
      </c>
      <c r="C13" s="31">
        <v>26100</v>
      </c>
      <c r="D13" s="31" t="s">
        <v>94</v>
      </c>
      <c r="E13" s="41"/>
      <c r="F13" s="41"/>
      <c r="G13" s="41"/>
    </row>
    <row r="14" spans="1:7" ht="66" customHeight="1" thickBot="1">
      <c r="A14" s="14" t="s">
        <v>158</v>
      </c>
      <c r="B14" s="41" t="s">
        <v>159</v>
      </c>
      <c r="C14" s="31">
        <v>26200</v>
      </c>
      <c r="D14" s="31" t="s">
        <v>94</v>
      </c>
      <c r="E14" s="41"/>
      <c r="F14" s="41"/>
      <c r="G14" s="41"/>
    </row>
    <row r="15" spans="1:7" ht="63.75" thickBot="1">
      <c r="A15" s="14" t="s">
        <v>160</v>
      </c>
      <c r="B15" s="41" t="s">
        <v>161</v>
      </c>
      <c r="C15" s="31">
        <v>26300</v>
      </c>
      <c r="D15" s="31" t="s">
        <v>94</v>
      </c>
      <c r="E15" s="41"/>
      <c r="F15" s="41"/>
      <c r="G15" s="41"/>
    </row>
    <row r="16" spans="1:7" ht="64.5" customHeight="1" thickBot="1">
      <c r="A16" s="14" t="s">
        <v>162</v>
      </c>
      <c r="B16" s="41" t="s">
        <v>163</v>
      </c>
      <c r="C16" s="50">
        <v>26400</v>
      </c>
      <c r="D16" s="50" t="s">
        <v>94</v>
      </c>
      <c r="E16" s="73">
        <f>E18+E21+E25</f>
        <v>1425337.42</v>
      </c>
      <c r="F16" s="73">
        <f t="shared" ref="F16:G16" si="0">F18+F21+F25</f>
        <v>764000</v>
      </c>
      <c r="G16" s="73">
        <f t="shared" si="0"/>
        <v>764000</v>
      </c>
    </row>
    <row r="17" spans="1:7" ht="15" customHeight="1" thickBot="1">
      <c r="A17" s="129" t="s">
        <v>164</v>
      </c>
      <c r="B17" s="56" t="s">
        <v>5</v>
      </c>
      <c r="C17" s="87"/>
      <c r="D17" s="52"/>
      <c r="E17" s="52"/>
      <c r="F17" s="52"/>
      <c r="G17" s="54"/>
    </row>
    <row r="18" spans="1:7" ht="55.5" customHeight="1" thickBot="1">
      <c r="A18" s="130"/>
      <c r="B18" s="41" t="s">
        <v>165</v>
      </c>
      <c r="C18" s="31">
        <v>26410</v>
      </c>
      <c r="D18" s="50" t="s">
        <v>94</v>
      </c>
      <c r="E18" s="88">
        <f>E20</f>
        <v>674029.59</v>
      </c>
      <c r="F18" s="73">
        <f>F20</f>
        <v>566000</v>
      </c>
      <c r="G18" s="73">
        <f>G20</f>
        <v>566000</v>
      </c>
    </row>
    <row r="19" spans="1:7" ht="16.5" thickBot="1">
      <c r="A19" s="2"/>
      <c r="B19" s="41" t="s">
        <v>5</v>
      </c>
      <c r="C19" s="56"/>
      <c r="D19" s="87"/>
      <c r="E19" s="52"/>
      <c r="F19" s="52"/>
      <c r="G19" s="54"/>
    </row>
    <row r="20" spans="1:7" ht="18" customHeight="1" thickBot="1">
      <c r="A20" s="84" t="s">
        <v>166</v>
      </c>
      <c r="B20" s="83" t="s">
        <v>167</v>
      </c>
      <c r="C20" s="31">
        <v>26411</v>
      </c>
      <c r="D20" s="31" t="s">
        <v>94</v>
      </c>
      <c r="E20" s="77">
        <f>Лист1!H113+Лист1!H114+Лист1!H115+Лист1!H116+Лист1!H117+Лист1!H121+Лист1!H124+Лист1!H129+Лист1!H130+Лист1!H131+Лист1!H132+Лист1!H140+Лист1!H142</f>
        <v>674029.59</v>
      </c>
      <c r="F20" s="77">
        <f>Лист1!I113+Лист1!I114+Лист1!I115+Лист1!I116+Лист1!I117+Лист1!I121+Лист1!I124+Лист1!I129+Лист1!I130+Лист1!I131+Лист1!I132+Лист1!I140+Лист1!I142</f>
        <v>566000</v>
      </c>
      <c r="G20" s="77">
        <f>Лист1!J113+Лист1!J114+Лист1!J115+Лист1!J116+Лист1!J117+Лист1!J121+Лист1!J124+Лист1!J129+Лист1!J130+Лист1!J131+Лист1!J132+Лист1!J140+Лист1!J142</f>
        <v>566000</v>
      </c>
    </row>
    <row r="21" spans="1:7" ht="51.75" customHeight="1" thickBot="1">
      <c r="A21" s="14" t="s">
        <v>168</v>
      </c>
      <c r="B21" s="83" t="s">
        <v>169</v>
      </c>
      <c r="C21" s="50">
        <v>26420</v>
      </c>
      <c r="D21" s="50" t="s">
        <v>94</v>
      </c>
      <c r="E21" s="88">
        <f>E23</f>
        <v>570400</v>
      </c>
      <c r="F21" s="88">
        <f>F23</f>
        <v>48000</v>
      </c>
      <c r="G21" s="88">
        <f>G23</f>
        <v>48000</v>
      </c>
    </row>
    <row r="22" spans="1:7" ht="16.5" thickBot="1">
      <c r="A22" s="2"/>
      <c r="B22" s="56" t="s">
        <v>5</v>
      </c>
      <c r="C22" s="87"/>
      <c r="D22" s="52"/>
      <c r="E22" s="52"/>
      <c r="F22" s="52"/>
      <c r="G22" s="54"/>
    </row>
    <row r="23" spans="1:7" ht="23.25" customHeight="1" thickBot="1">
      <c r="A23" s="14" t="s">
        <v>170</v>
      </c>
      <c r="B23" s="83" t="s">
        <v>167</v>
      </c>
      <c r="C23" s="31">
        <v>26421</v>
      </c>
      <c r="D23" s="31" t="s">
        <v>94</v>
      </c>
      <c r="E23" s="77">
        <f>Лист1!H112+Лист1!H118+Лист1!H119+Лист1!H126+Лист1!H128</f>
        <v>570400</v>
      </c>
      <c r="F23" s="77">
        <f>Лист1!I112+Лист1!I118+Лист1!I119+Лист1!I126+Лист1!I128</f>
        <v>48000</v>
      </c>
      <c r="G23" s="77">
        <f>Лист1!J112+Лист1!J118+Лист1!J119+Лист1!J126+Лист1!J128</f>
        <v>48000</v>
      </c>
    </row>
    <row r="24" spans="1:7" ht="34.5" customHeight="1" thickBot="1">
      <c r="A24" s="14" t="s">
        <v>171</v>
      </c>
      <c r="B24" s="83" t="s">
        <v>172</v>
      </c>
      <c r="C24" s="31">
        <v>26430</v>
      </c>
      <c r="D24" s="31" t="s">
        <v>94</v>
      </c>
      <c r="E24" s="41"/>
      <c r="F24" s="41"/>
      <c r="G24" s="41"/>
    </row>
    <row r="25" spans="1:7" ht="31.5" customHeight="1" thickBot="1">
      <c r="A25" s="14" t="s">
        <v>173</v>
      </c>
      <c r="B25" s="41" t="s">
        <v>174</v>
      </c>
      <c r="C25" s="50">
        <v>26440</v>
      </c>
      <c r="D25" s="50" t="s">
        <v>94</v>
      </c>
      <c r="E25" s="88">
        <f>E27</f>
        <v>180907.83000000002</v>
      </c>
      <c r="F25" s="88">
        <f>F27</f>
        <v>150000</v>
      </c>
      <c r="G25" s="88">
        <f>G27</f>
        <v>150000</v>
      </c>
    </row>
    <row r="26" spans="1:7" ht="16.5" thickBot="1">
      <c r="A26" s="129" t="s">
        <v>175</v>
      </c>
      <c r="B26" s="56" t="s">
        <v>5</v>
      </c>
      <c r="C26" s="60"/>
      <c r="D26" s="87"/>
      <c r="E26" s="52"/>
      <c r="F26" s="52"/>
      <c r="G26" s="54"/>
    </row>
    <row r="27" spans="1:7" ht="26.25" customHeight="1" thickBot="1">
      <c r="A27" s="130"/>
      <c r="B27" s="83" t="s">
        <v>167</v>
      </c>
      <c r="C27" s="31">
        <v>26441</v>
      </c>
      <c r="D27" s="31" t="s">
        <v>94</v>
      </c>
      <c r="E27" s="77">
        <f>Лист1!H133+Лист1!H134+Лист1!H136+Лист1!H137+Лист1!H138+Лист1!H139+Лист1!H144+Лист1!H135</f>
        <v>180907.83000000002</v>
      </c>
      <c r="F27" s="77">
        <f>Лист1!I133+Лист1!I134+Лист1!I136+Лист1!I137+Лист1!I138+Лист1!I139+Лист1!I144+Лист1!I135</f>
        <v>150000</v>
      </c>
      <c r="G27" s="77">
        <f>Лист1!J133+Лист1!J134+Лист1!J136+Лист1!J137+Лист1!J138+Лист1!J139+Лист1!J144+Лист1!J135</f>
        <v>150000</v>
      </c>
    </row>
    <row r="28" spans="1:7" ht="21.75" customHeight="1" thickBot="1">
      <c r="A28" s="14" t="s">
        <v>176</v>
      </c>
      <c r="B28" s="83" t="s">
        <v>177</v>
      </c>
      <c r="C28" s="31">
        <v>26442</v>
      </c>
      <c r="D28" s="31" t="s">
        <v>94</v>
      </c>
      <c r="E28" s="41"/>
      <c r="F28" s="41"/>
      <c r="G28" s="41"/>
    </row>
    <row r="29" spans="1:7" ht="66" customHeight="1" thickBot="1">
      <c r="A29" s="14" t="s">
        <v>178</v>
      </c>
      <c r="B29" s="41" t="s">
        <v>179</v>
      </c>
      <c r="C29" s="50">
        <v>26500</v>
      </c>
      <c r="D29" s="50" t="s">
        <v>94</v>
      </c>
      <c r="E29" s="3"/>
      <c r="F29" s="3"/>
      <c r="G29" s="3"/>
    </row>
    <row r="30" spans="1:7" ht="16.5" customHeight="1" thickBot="1">
      <c r="A30" s="5"/>
      <c r="B30" s="43" t="s">
        <v>180</v>
      </c>
      <c r="C30" s="89">
        <v>26510</v>
      </c>
      <c r="D30" s="52"/>
      <c r="E30" s="52"/>
      <c r="F30" s="52"/>
      <c r="G30" s="54"/>
    </row>
    <row r="31" spans="1:7" ht="72" customHeight="1" thickBot="1">
      <c r="A31" s="14" t="s">
        <v>181</v>
      </c>
      <c r="B31" s="83" t="s">
        <v>182</v>
      </c>
      <c r="C31" s="31">
        <v>26600</v>
      </c>
      <c r="D31" s="31" t="s">
        <v>94</v>
      </c>
      <c r="E31" s="41"/>
      <c r="F31" s="41"/>
      <c r="G31" s="41"/>
    </row>
    <row r="32" spans="1:7" ht="15" customHeight="1" thickBot="1">
      <c r="A32" s="127"/>
      <c r="B32" s="127" t="s">
        <v>180</v>
      </c>
      <c r="C32" s="50">
        <v>26610</v>
      </c>
      <c r="D32" s="3"/>
      <c r="E32" s="3"/>
      <c r="F32" s="3"/>
      <c r="G32" s="3"/>
    </row>
    <row r="33" spans="1:7" ht="16.5" hidden="1" thickBot="1">
      <c r="A33" s="128"/>
      <c r="B33" s="128"/>
      <c r="C33" s="41"/>
      <c r="D33" s="41"/>
      <c r="E33" s="41"/>
      <c r="F33" s="41"/>
      <c r="G33" s="41"/>
    </row>
    <row r="34" spans="1:7" s="106" customFormat="1" ht="61.5" customHeight="1">
      <c r="A34" s="173" t="s">
        <v>183</v>
      </c>
      <c r="B34" s="173"/>
      <c r="C34" s="173"/>
      <c r="D34" s="173"/>
      <c r="E34" s="173"/>
      <c r="F34" s="173"/>
      <c r="G34" s="173"/>
    </row>
    <row r="35" spans="1:7" s="107" customFormat="1" ht="107.25" customHeight="1">
      <c r="A35" s="169" t="s">
        <v>184</v>
      </c>
      <c r="B35" s="169"/>
      <c r="C35" s="169"/>
      <c r="D35" s="169"/>
      <c r="E35" s="169"/>
      <c r="F35" s="169"/>
      <c r="G35" s="169"/>
    </row>
    <row r="36" spans="1:7" s="108" customFormat="1" ht="32.25" customHeight="1">
      <c r="A36" s="172" t="s">
        <v>185</v>
      </c>
      <c r="B36" s="172"/>
      <c r="C36" s="172"/>
      <c r="D36" s="172"/>
      <c r="E36" s="172"/>
      <c r="F36" s="172"/>
      <c r="G36" s="172"/>
    </row>
    <row r="37" spans="1:7" s="108" customFormat="1" ht="32.25" customHeight="1">
      <c r="A37" s="168" t="s">
        <v>186</v>
      </c>
      <c r="B37" s="168"/>
      <c r="C37" s="168"/>
      <c r="D37" s="168"/>
      <c r="E37" s="168"/>
      <c r="F37" s="168"/>
      <c r="G37" s="168"/>
    </row>
    <row r="38" spans="1:7" s="108" customFormat="1" ht="24.75" customHeight="1">
      <c r="A38" s="169" t="s">
        <v>187</v>
      </c>
      <c r="B38" s="169"/>
      <c r="C38" s="169"/>
      <c r="D38" s="169"/>
      <c r="E38" s="169"/>
      <c r="F38" s="169"/>
      <c r="G38" s="169"/>
    </row>
    <row r="39" spans="1:7" s="108" customFormat="1" ht="45" customHeight="1">
      <c r="A39" s="168" t="s">
        <v>188</v>
      </c>
      <c r="B39" s="168"/>
      <c r="C39" s="168"/>
      <c r="D39" s="168"/>
      <c r="E39" s="168"/>
      <c r="F39" s="168"/>
      <c r="G39" s="168"/>
    </row>
    <row r="40" spans="1:7">
      <c r="A40" s="85"/>
    </row>
  </sheetData>
  <mergeCells count="15">
    <mergeCell ref="A37:G37"/>
    <mergeCell ref="A38:G38"/>
    <mergeCell ref="A39:G39"/>
    <mergeCell ref="A1:G1"/>
    <mergeCell ref="A2:G2"/>
    <mergeCell ref="A3:G3"/>
    <mergeCell ref="A35:G35"/>
    <mergeCell ref="A36:G36"/>
    <mergeCell ref="A34:G34"/>
    <mergeCell ref="E5:G7"/>
    <mergeCell ref="A12:A13"/>
    <mergeCell ref="A17:A18"/>
    <mergeCell ref="A26:A27"/>
    <mergeCell ref="A32:A33"/>
    <mergeCell ref="B32:B33"/>
  </mergeCells>
  <hyperlinks>
    <hyperlink ref="A2" location="P1204" display="P1204"/>
    <hyperlink ref="B11" location="P1205" display="P1205"/>
    <hyperlink ref="B20" r:id="rId1" display="consultantplus://offline/ref=23977DA85910023F7B305E7CDD24F17DED270CFEFB66DBAA9C12FAC4F47D028EF85FF6D5CDB7FA60F0AA0B3947t3LBG"/>
    <hyperlink ref="B21" r:id="rId2" display="consultantplus://offline/ref=23977DA85910023F7B305E7CDD24F17DED260EFAF76FDBAA9C12FAC4F47D028EEA5FAEDBCEB3E26AA6E54D6C4B3055C82B528256B492t8L0G"/>
    <hyperlink ref="B23" r:id="rId3" display="consultantplus://offline/ref=23977DA85910023F7B305E7CDD24F17DED270CFEFB66DBAA9C12FAC4F47D028EF85FF6D5CDB7FA60F0AA0B3947t3LBG"/>
    <hyperlink ref="B24" location="P1209" display="P1209"/>
    <hyperlink ref="B27" r:id="rId4" display="consultantplus://offline/ref=23977DA85910023F7B305E7CDD24F17DED270CFEFB66DBAA9C12FAC4F47D028EF85FF6D5CDB7FA60F0AA0B3947t3LBG"/>
    <hyperlink ref="B28" r:id="rId5" display="consultantplus://offline/ref=23977DA85910023F7B305E7CDD24F17DED270CFDFC6CDBAA9C12FAC4F47D028EF85FF6D5CDB7FA60F0AA0B3947t3LBG"/>
    <hyperlink ref="B31" r:id="rId6" display="consultantplus://offline/ref=23977DA85910023F7B305E7CDD24F17DED270CFDFC6CDBAA9C12FAC4F47D028EF85FF6D5CDB7FA60F0AA0B3947t3LBG"/>
    <hyperlink ref="A34" location="P704" display="P704"/>
    <hyperlink ref="A35" location="P704" display="P704"/>
    <hyperlink ref="A38" r:id="rId7" display="consultantplus://offline/ref=23977DA85910023F7B305E7CDD24F17DED270CFEFB66DBAA9C12FAC4F47D028EF85FF6D5CDB7FA60F0AA0B3947t3LBG"/>
  </hyperlinks>
  <pageMargins left="0.70866141732283472" right="0.70866141732283472" top="0.74803149606299213" bottom="0.74803149606299213" header="0.31496062992125984" footer="0.31496062992125984"/>
  <pageSetup paperSize="9" orientation="landscape" verticalDpi="0"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Мясоедова Лидия Николаевна</dc:creator>
  <cp:lastModifiedBy>Мясоедова Лидия Николаевна</cp:lastModifiedBy>
  <cp:lastPrinted>2020-02-27T14:20:51Z</cp:lastPrinted>
  <dcterms:created xsi:type="dcterms:W3CDTF">2020-01-20T14:22:10Z</dcterms:created>
  <dcterms:modified xsi:type="dcterms:W3CDTF">2020-02-27T14:20:55Z</dcterms:modified>
</cp:coreProperties>
</file>